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/>
  <mc:AlternateContent xmlns:mc="http://schemas.openxmlformats.org/markup-compatibility/2006">
    <mc:Choice Requires="x15">
      <x15ac:absPath xmlns:x15ac="http://schemas.microsoft.com/office/spreadsheetml/2010/11/ac" url="/Users/bshields/Downloads/"/>
    </mc:Choice>
  </mc:AlternateContent>
  <xr:revisionPtr revIDLastSave="0" documentId="13_ncr:1_{16A45C00-8CFC-9C40-B309-A1DE577698EC}" xr6:coauthVersionLast="36" xr6:coauthVersionMax="36" xr10:uidLastSave="{00000000-0000-0000-0000-000000000000}"/>
  <bookViews>
    <workbookView xWindow="0" yWindow="460" windowWidth="28800" windowHeight="17540" xr2:uid="{00000000-000D-0000-FFFF-FFFF00000000}"/>
  </bookViews>
  <sheets>
    <sheet name="Input Data" sheetId="1" r:id="rId1"/>
    <sheet name="Coaches" sheetId="2" r:id="rId2"/>
    <sheet name="Game Report" sheetId="10" r:id="rId3"/>
    <sheet name="FrontGameCard" sheetId="4" r:id="rId4"/>
    <sheet name="RefBack" sheetId="6" r:id="rId5"/>
    <sheet name="PA" sheetId="9" r:id="rId6"/>
    <sheet name="PA Back" sheetId="12" r:id="rId7"/>
  </sheets>
  <externalReferences>
    <externalReference r:id="rId8"/>
  </externalReferences>
  <definedNames>
    <definedName name="_xlnm.Print_Area" localSheetId="1">Coaches!$A$1:$T$40</definedName>
    <definedName name="_xlnm.Print_Area" localSheetId="3">FrontGameCard!$A$1:$U$45</definedName>
    <definedName name="_xlnm.Print_Area" localSheetId="2">'Game Report'!$A$1:$H$49</definedName>
    <definedName name="_xlnm.Print_Area" localSheetId="4">RefBack!$A$1:$U$47</definedName>
  </definedNames>
  <calcPr calcId="162913"/>
</workbook>
</file>

<file path=xl/calcChain.xml><?xml version="1.0" encoding="utf-8"?>
<calcChain xmlns="http://schemas.openxmlformats.org/spreadsheetml/2006/main">
  <c r="F8" i="10" l="1"/>
  <c r="F9" i="10"/>
  <c r="F10" i="10"/>
  <c r="F11" i="10"/>
  <c r="F12" i="10"/>
  <c r="F13" i="10"/>
  <c r="F7" i="10"/>
  <c r="H7" i="10"/>
  <c r="R30" i="4"/>
  <c r="R31" i="4"/>
  <c r="R32" i="4"/>
  <c r="R33" i="4"/>
  <c r="R34" i="4"/>
  <c r="R35" i="4"/>
  <c r="R36" i="4"/>
  <c r="R29" i="4"/>
  <c r="M30" i="4"/>
  <c r="M31" i="4"/>
  <c r="M32" i="4"/>
  <c r="M33" i="4"/>
  <c r="M34" i="4"/>
  <c r="M35" i="4"/>
  <c r="M29" i="4"/>
  <c r="N2" i="2" l="1"/>
  <c r="R11" i="4" l="1"/>
  <c r="R10" i="4"/>
  <c r="M10" i="4"/>
  <c r="M11" i="4"/>
  <c r="G35" i="2"/>
  <c r="G33" i="2"/>
  <c r="A35" i="2"/>
  <c r="A33" i="2"/>
  <c r="G14" i="2"/>
  <c r="G16" i="2"/>
  <c r="A14" i="2"/>
  <c r="A16" i="2"/>
  <c r="G34" i="2" l="1"/>
  <c r="G32" i="2"/>
  <c r="A15" i="2"/>
  <c r="A13" i="2"/>
  <c r="M59" i="9"/>
  <c r="H59" i="9"/>
  <c r="M60" i="9"/>
  <c r="H60" i="9"/>
  <c r="H61" i="9"/>
  <c r="H8" i="10"/>
  <c r="H9" i="10"/>
  <c r="H10" i="10"/>
  <c r="H12" i="10"/>
  <c r="H11" i="10"/>
  <c r="H13" i="10"/>
  <c r="C14" i="10"/>
  <c r="B11" i="10"/>
  <c r="B10" i="10"/>
  <c r="C22" i="10"/>
  <c r="F16" i="10"/>
  <c r="B8" i="10"/>
  <c r="B7" i="10"/>
  <c r="R12" i="4"/>
  <c r="R9" i="4"/>
  <c r="R8" i="4"/>
  <c r="R7" i="4"/>
  <c r="A34" i="2"/>
  <c r="A32" i="2"/>
  <c r="G36" i="2"/>
  <c r="A36" i="2"/>
  <c r="G31" i="2"/>
  <c r="A31" i="2"/>
  <c r="G30" i="2"/>
  <c r="A30" i="2"/>
  <c r="G15" i="2"/>
  <c r="C54" i="9" l="1"/>
  <c r="C52" i="9" l="1"/>
  <c r="C51" i="9"/>
  <c r="M56" i="9"/>
  <c r="M57" i="9"/>
  <c r="M58" i="9"/>
  <c r="M61" i="9"/>
  <c r="M55" i="9"/>
  <c r="H58" i="9"/>
  <c r="H57" i="9"/>
  <c r="H56" i="9"/>
  <c r="H55" i="9"/>
  <c r="G17" i="2" l="1"/>
  <c r="G13" i="2"/>
  <c r="L26" i="4" l="1"/>
  <c r="L3" i="4"/>
  <c r="G28" i="2" l="1"/>
  <c r="G9" i="2"/>
  <c r="L5" i="4" l="1"/>
  <c r="G25" i="6"/>
  <c r="N1" i="2"/>
  <c r="N21" i="2"/>
  <c r="A7" i="2"/>
  <c r="G7" i="2"/>
  <c r="A8" i="2"/>
  <c r="G8" i="2"/>
  <c r="A11" i="2"/>
  <c r="G11" i="2"/>
  <c r="A12" i="2"/>
  <c r="G12" i="2"/>
  <c r="A17" i="2"/>
  <c r="N20" i="2"/>
  <c r="A26" i="2"/>
  <c r="G26" i="2"/>
  <c r="A27" i="2"/>
  <c r="G27" i="2"/>
  <c r="L1" i="4"/>
  <c r="L2" i="4"/>
  <c r="M6" i="4"/>
  <c r="R6" i="4"/>
  <c r="M7" i="4"/>
  <c r="M8" i="4"/>
  <c r="M9" i="4"/>
  <c r="M12" i="4"/>
  <c r="S22" i="4"/>
  <c r="L24" i="4"/>
  <c r="L25" i="4"/>
  <c r="S44" i="4"/>
  <c r="S45" i="4"/>
  <c r="A1" i="6"/>
  <c r="G1" i="6"/>
  <c r="L1" i="6"/>
  <c r="R1" i="6"/>
  <c r="A2" i="6"/>
  <c r="L2" i="6"/>
  <c r="L10" i="6"/>
  <c r="O10" i="6"/>
  <c r="S10" i="6"/>
  <c r="L11" i="6"/>
  <c r="O11" i="6"/>
  <c r="P11" i="6"/>
  <c r="Q11" i="6"/>
  <c r="S11" i="6"/>
  <c r="T11" i="6"/>
  <c r="U11" i="6"/>
  <c r="L13" i="6"/>
  <c r="O13" i="6"/>
  <c r="P13" i="6"/>
  <c r="Q13" i="6"/>
  <c r="S13" i="6"/>
  <c r="T13" i="6"/>
  <c r="U13" i="6"/>
  <c r="L14" i="6"/>
  <c r="L15" i="6"/>
  <c r="L17" i="6"/>
  <c r="N17" i="6"/>
  <c r="O17" i="6"/>
  <c r="P17" i="6"/>
  <c r="Q17" i="6"/>
  <c r="R17" i="6"/>
  <c r="S17" i="6"/>
  <c r="L18" i="6"/>
  <c r="N18" i="6"/>
  <c r="O18" i="6"/>
  <c r="Q18" i="6"/>
  <c r="S18" i="6"/>
  <c r="L20" i="6"/>
  <c r="L22" i="6"/>
  <c r="A25" i="6"/>
  <c r="L25" i="6"/>
  <c r="R25" i="6"/>
  <c r="A26" i="6"/>
  <c r="L26" i="6"/>
  <c r="L34" i="6"/>
  <c r="O34" i="6"/>
  <c r="S34" i="6"/>
  <c r="L35" i="6"/>
  <c r="O35" i="6"/>
  <c r="P35" i="6"/>
  <c r="Q35" i="6"/>
  <c r="S35" i="6"/>
  <c r="T35" i="6"/>
  <c r="U35" i="6"/>
  <c r="L37" i="6"/>
  <c r="O37" i="6"/>
  <c r="P37" i="6"/>
  <c r="Q37" i="6"/>
  <c r="S37" i="6"/>
  <c r="T37" i="6"/>
  <c r="U37" i="6"/>
  <c r="L38" i="6"/>
  <c r="L39" i="6"/>
  <c r="L41" i="6"/>
  <c r="N41" i="6"/>
  <c r="O41" i="6"/>
  <c r="P41" i="6"/>
  <c r="Q41" i="6"/>
  <c r="R41" i="6"/>
  <c r="S41" i="6"/>
  <c r="L42" i="6"/>
  <c r="N42" i="6"/>
  <c r="O42" i="6"/>
  <c r="Q42" i="6"/>
  <c r="S42" i="6"/>
  <c r="L44" i="6"/>
  <c r="L46" i="6"/>
</calcChain>
</file>

<file path=xl/sharedStrings.xml><?xml version="1.0" encoding="utf-8"?>
<sst xmlns="http://schemas.openxmlformats.org/spreadsheetml/2006/main" count="468" uniqueCount="179">
  <si>
    <t>Game Cards, Coaches Cards, Announcer's Cards, Individual Game Reports</t>
  </si>
  <si>
    <t>BACKGROUND INFORMATION</t>
  </si>
  <si>
    <t>Name</t>
  </si>
  <si>
    <t>Date</t>
  </si>
  <si>
    <t>Time</t>
  </si>
  <si>
    <t>Stadium</t>
  </si>
  <si>
    <t>Referee</t>
  </si>
  <si>
    <t>Umpire</t>
  </si>
  <si>
    <t>Head Linesman</t>
  </si>
  <si>
    <t>Line Judge</t>
  </si>
  <si>
    <t>Back Judge</t>
  </si>
  <si>
    <t>Home Team</t>
  </si>
  <si>
    <t>Visiting Team</t>
  </si>
  <si>
    <t>Home Coach</t>
  </si>
  <si>
    <t>Visiting Coach</t>
  </si>
  <si>
    <t>Change Cells in</t>
  </si>
  <si>
    <t>Blue</t>
  </si>
  <si>
    <t>Foul Called</t>
  </si>
  <si>
    <t>Score</t>
  </si>
  <si>
    <t>Penalties</t>
  </si>
  <si>
    <t>Q</t>
  </si>
  <si>
    <t>Team</t>
  </si>
  <si>
    <t>Penalty</t>
  </si>
  <si>
    <t>No.</t>
  </si>
  <si>
    <t>A/D/O</t>
  </si>
  <si>
    <t>Home Team (short)</t>
  </si>
  <si>
    <t>Visiting Team (short)</t>
  </si>
  <si>
    <t>Captains</t>
  </si>
  <si>
    <t>QB</t>
  </si>
  <si>
    <t>R/L</t>
  </si>
  <si>
    <t>K</t>
  </si>
  <si>
    <t>Outs</t>
  </si>
  <si>
    <t>First Half</t>
  </si>
  <si>
    <t>Second Half</t>
  </si>
  <si>
    <t>Period</t>
  </si>
  <si>
    <t>Player #</t>
  </si>
  <si>
    <t>Toss:</t>
  </si>
  <si>
    <t>W</t>
  </si>
  <si>
    <t>L</t>
  </si>
  <si>
    <t>D</t>
  </si>
  <si>
    <t>R</t>
  </si>
  <si>
    <t>Goal:</t>
  </si>
  <si>
    <t>OT:</t>
  </si>
  <si>
    <t>Odd</t>
  </si>
  <si>
    <t>Even</t>
  </si>
  <si>
    <t>Accept/</t>
  </si>
  <si>
    <t>Player</t>
  </si>
  <si>
    <t>Officials Calling</t>
  </si>
  <si>
    <t>Remaining</t>
  </si>
  <si>
    <t>Number</t>
  </si>
  <si>
    <t>(Position)</t>
  </si>
  <si>
    <t>1  2</t>
  </si>
  <si>
    <t>3  4</t>
  </si>
  <si>
    <t>Ball Locations at Ends of Quarters:</t>
  </si>
  <si>
    <t>Down</t>
  </si>
  <si>
    <t>Ball on</t>
  </si>
  <si>
    <t>1st Qtr.</t>
  </si>
  <si>
    <t>3rd Qtr.</t>
  </si>
  <si>
    <t>Decline/</t>
  </si>
  <si>
    <t>Offset</t>
  </si>
  <si>
    <t>A   D   O</t>
  </si>
  <si>
    <t>Distance</t>
  </si>
  <si>
    <t>Home Uniform Color</t>
  </si>
  <si>
    <t>Visiting Uniform Color</t>
  </si>
  <si>
    <t>I  O</t>
  </si>
  <si>
    <t xml:space="preserve">     on the "Coach-PA" tab is for the PA</t>
  </si>
  <si>
    <t>Home Mascot</t>
  </si>
  <si>
    <t>Visiting Mascot</t>
  </si>
  <si>
    <t>Day of the Week</t>
  </si>
  <si>
    <t>Explanation</t>
  </si>
  <si>
    <t xml:space="preserve">     light blue highlights unless you print on a color</t>
  </si>
  <si>
    <t xml:space="preserve">     printer.  I use turquioise because it shows up </t>
  </si>
  <si>
    <t xml:space="preserve">     lighter than any other color in black and white, </t>
  </si>
  <si>
    <t xml:space="preserve">     making it easier to read the text.</t>
  </si>
  <si>
    <t>Put a short form here because the boxes for team names on the game cards are short.</t>
  </si>
  <si>
    <t xml:space="preserve">3.  On the coaches cards, don't worry about the </t>
  </si>
  <si>
    <t xml:space="preserve">     for you to run one side through the printer, then</t>
  </si>
  <si>
    <t xml:space="preserve">     the other, then cut</t>
  </si>
  <si>
    <t>Game Report</t>
  </si>
  <si>
    <t>Date:</t>
  </si>
  <si>
    <t>End Time:    _________</t>
  </si>
  <si>
    <t>Day:</t>
  </si>
  <si>
    <t>Total Time:  _________</t>
  </si>
  <si>
    <t>Home:</t>
  </si>
  <si>
    <t>Score:  ______</t>
  </si>
  <si>
    <t>Visitor:</t>
  </si>
  <si>
    <t>Game Played At:</t>
  </si>
  <si>
    <t>Game Assigned by:</t>
  </si>
  <si>
    <t>Overtime:</t>
  </si>
  <si>
    <t>OT Periods:  _____</t>
  </si>
  <si>
    <t>Quarter</t>
  </si>
  <si>
    <t>Start Time:   _________</t>
  </si>
  <si>
    <t xml:space="preserve">     blank.</t>
  </si>
  <si>
    <t>1.  If you don't know the teams' colors, just leave them</t>
  </si>
  <si>
    <t>Notes for those using this from other chapters:</t>
  </si>
  <si>
    <t>Position</t>
  </si>
  <si>
    <t>Off / Def</t>
  </si>
  <si>
    <t>Kick / Rec</t>
  </si>
  <si>
    <t>O      D               K      R</t>
  </si>
  <si>
    <t>O/D/K/R</t>
  </si>
  <si>
    <t>Commissioner Phone 1</t>
  </si>
  <si>
    <t>Commissioner Phone 2</t>
  </si>
  <si>
    <t>Commissioner E-mail</t>
  </si>
  <si>
    <t>Officials Supervisor</t>
  </si>
  <si>
    <t>Supervisor Phone 1</t>
  </si>
  <si>
    <t>Supervisor Phone 2</t>
  </si>
  <si>
    <t>Supervisor E-mail</t>
  </si>
  <si>
    <t>Conference</t>
  </si>
  <si>
    <t/>
  </si>
  <si>
    <t>White</t>
  </si>
  <si>
    <t>4.  FrontGameCard and BackGameCard are set up</t>
  </si>
  <si>
    <t>2nd Half</t>
  </si>
  <si>
    <t>1st Half</t>
  </si>
  <si>
    <t>KHSAA</t>
  </si>
  <si>
    <t>Julian Tackett</t>
  </si>
  <si>
    <t>Commissioner</t>
  </si>
  <si>
    <t>`</t>
  </si>
  <si>
    <t>Game Type</t>
  </si>
  <si>
    <t>Joseph Ammerman</t>
  </si>
  <si>
    <t>Brandon Shields</t>
  </si>
  <si>
    <t>Aaron Haney</t>
  </si>
  <si>
    <t>Jeremy Enlow</t>
  </si>
  <si>
    <t>Colonels</t>
  </si>
  <si>
    <t>Keith Morgan</t>
  </si>
  <si>
    <t>Field Judge</t>
  </si>
  <si>
    <t>Side Judge</t>
  </si>
  <si>
    <t>KHSAA Crew</t>
  </si>
  <si>
    <t>Julian Tackett, Commissioner</t>
  </si>
  <si>
    <t>1  2  3  4  OT</t>
  </si>
  <si>
    <t xml:space="preserve">  Yes   or   No</t>
  </si>
  <si>
    <t>R   U   HL   LJ   FJ   SJ   BJ</t>
  </si>
  <si>
    <t>Highlands      Oldham County</t>
  </si>
  <si>
    <t>CKFOA</t>
  </si>
  <si>
    <t>Central Kentucky Football Officials Association</t>
  </si>
  <si>
    <t>Please share your entire game or selected plays on HUDL.  Our officiating "team" is called Central Kentucky Football Officials Association.</t>
  </si>
  <si>
    <t>Tyler Pruden</t>
  </si>
  <si>
    <t>Jimmy Powell</t>
  </si>
  <si>
    <t>Andy Cecil</t>
  </si>
  <si>
    <t>i. Clock Malfunction</t>
  </si>
  <si>
    <t>h. After a Scoring Play</t>
  </si>
  <si>
    <t>g. Unusual Delay Specified by the Referee</t>
  </si>
  <si>
    <t>f. Coach-Referee Conference</t>
  </si>
  <si>
    <t>e. Penalty Enforcement</t>
  </si>
  <si>
    <t>d. First Down Measurement</t>
  </si>
  <si>
    <t>c. After a Successful Scoring Play</t>
  </si>
  <si>
    <t>b. Injury</t>
  </si>
  <si>
    <t>a. Time-out</t>
  </si>
  <si>
    <r>
      <t xml:space="preserve">The clock </t>
    </r>
    <r>
      <rPr>
        <b/>
        <u/>
        <sz val="14"/>
        <color theme="1"/>
        <rFont val="Times New Roman"/>
        <family val="1"/>
      </rPr>
      <t>SHALL STOP</t>
    </r>
    <r>
      <rPr>
        <sz val="14"/>
        <color theme="1"/>
        <rFont val="Times New Roman"/>
        <family val="1"/>
      </rPr>
      <t xml:space="preserve"> for the following conditions and re-start on the ready for play:</t>
    </r>
  </si>
  <si>
    <r>
      <t>Running Clock Provisions: Initiated once there is a</t>
    </r>
    <r>
      <rPr>
        <b/>
        <sz val="14"/>
        <color theme="1"/>
        <rFont val="Times New Roman"/>
        <family val="1"/>
      </rPr>
      <t xml:space="preserve"> thirty-six (36)</t>
    </r>
    <r>
      <rPr>
        <sz val="14"/>
        <color theme="1"/>
        <rFont val="Times New Roman"/>
        <family val="1"/>
      </rPr>
      <t xml:space="preserve"> point differential or by mutual agreement of both coaches. Once implemented, it will remain inforce for the duration of the game regardless of the point differential.</t>
    </r>
  </si>
  <si>
    <t>9.</t>
  </si>
  <si>
    <t>NEW RULE (2017): When a penalty is accepted with less than two minutes remaining in either half, the offended team will have the option to start the game clock on the snap.</t>
  </si>
  <si>
    <t>8.</t>
  </si>
  <si>
    <t>ALL OFFICIALS are responsible for stopping the clock.</t>
  </si>
  <si>
    <t>7.</t>
  </si>
  <si>
    <t>The REFEREE is responsible for starting the game clock.</t>
  </si>
  <si>
    <t>6.</t>
  </si>
  <si>
    <t>Charged Time-outs: All Time-outs are 1 minute.</t>
  </si>
  <si>
    <t>5.</t>
  </si>
  <si>
    <t>Mandatory Warm-up Period: 3 Minutes. Immediately after halftime concludes, reset and start the clock.</t>
  </si>
  <si>
    <t>4.</t>
  </si>
  <si>
    <t>Halftime: 15 minutes is normal. May be increased to 20 minutes, provided opponents have been notified no later that 5 minutes prior to the game. Once first half has concluded, place time on the clock and wait for referee's signal once the field is clear.</t>
  </si>
  <si>
    <t>3.</t>
  </si>
  <si>
    <t>Intermission: 1 minute between quarters for changing goals.</t>
  </si>
  <si>
    <t xml:space="preserve">2. </t>
  </si>
  <si>
    <t>Quarters: Four quarters with a duration of 12 minutes.</t>
  </si>
  <si>
    <t>1.</t>
  </si>
  <si>
    <t>2018                                                                        Timing Instructions</t>
  </si>
  <si>
    <t>Game Officials:</t>
  </si>
  <si>
    <t>CKFOA 7- Man Whole-Game Package</t>
  </si>
  <si>
    <t>8/25/2018</t>
  </si>
  <si>
    <t>Saturday</t>
  </si>
  <si>
    <t>Bourbon County</t>
  </si>
  <si>
    <t>John Hodge</t>
  </si>
  <si>
    <t>Grant County</t>
  </si>
  <si>
    <t>Braves</t>
  </si>
  <si>
    <t>Bourbon</t>
  </si>
  <si>
    <t>Maroon</t>
  </si>
  <si>
    <t>Grant</t>
  </si>
  <si>
    <t>Jacob Morris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</si>
</sst>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[$-409]h:mm:ss\ AM/PM;@"/>
  </numFmts>
  <fonts count="4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i/>
      <sz val="12"/>
      <name val="Rockwell"/>
      <family val="1"/>
    </font>
    <font>
      <b/>
      <i/>
      <sz val="24"/>
      <name val="Engravers MT"/>
      <family val="1"/>
    </font>
    <font>
      <sz val="8"/>
      <color rgb="FF444444"/>
      <name val="Verdana"/>
      <family val="2"/>
    </font>
    <font>
      <i/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0"/>
      <name val="Arial"/>
      <family val="2"/>
    </font>
    <font>
      <b/>
      <i/>
      <sz val="18"/>
      <name val="Arial"/>
      <family val="2"/>
    </font>
    <font>
      <i/>
      <u/>
      <sz val="10"/>
      <color theme="9" tint="-0.249977111117893"/>
      <name val="Arial"/>
      <family val="2"/>
    </font>
    <font>
      <sz val="10"/>
      <color theme="9" tint="-0.249977111117893"/>
      <name val="Arial"/>
      <family val="2"/>
    </font>
    <font>
      <b/>
      <sz val="16"/>
      <color indexed="12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26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4" fillId="0" borderId="0"/>
  </cellStyleXfs>
  <cellXfs count="302">
    <xf numFmtId="0" fontId="0" fillId="0" borderId="0" xfId="0"/>
    <xf numFmtId="0" fontId="0" fillId="0" borderId="0" xfId="0" applyBorder="1"/>
    <xf numFmtId="0" fontId="3" fillId="0" borderId="0" xfId="0" applyFont="1" applyBorder="1"/>
    <xf numFmtId="0" fontId="5" fillId="0" borderId="0" xfId="0" applyFont="1"/>
    <xf numFmtId="0" fontId="6" fillId="0" borderId="0" xfId="0" applyFont="1"/>
    <xf numFmtId="0" fontId="0" fillId="0" borderId="2" xfId="0" applyBorder="1"/>
    <xf numFmtId="0" fontId="0" fillId="0" borderId="3" xfId="0" applyBorder="1"/>
    <xf numFmtId="0" fontId="10" fillId="0" borderId="0" xfId="0" applyFont="1" applyAlignment="1">
      <alignment horizontal="centerContinuous"/>
    </xf>
    <xf numFmtId="0" fontId="12" fillId="0" borderId="0" xfId="0" applyFont="1"/>
    <xf numFmtId="0" fontId="12" fillId="0" borderId="0" xfId="0" applyFont="1" applyBorder="1"/>
    <xf numFmtId="0" fontId="9" fillId="0" borderId="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16" fillId="0" borderId="0" xfId="0" applyFont="1" applyBorder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30" xfId="0" applyFont="1" applyBorder="1"/>
    <xf numFmtId="0" fontId="12" fillId="0" borderId="31" xfId="0" applyFont="1" applyBorder="1"/>
    <xf numFmtId="0" fontId="12" fillId="0" borderId="32" xfId="0" applyFont="1" applyBorder="1"/>
    <xf numFmtId="0" fontId="12" fillId="0" borderId="0" xfId="0" applyFont="1" applyFill="1"/>
    <xf numFmtId="0" fontId="3" fillId="0" borderId="0" xfId="0" applyFont="1" applyFill="1" applyBorder="1"/>
    <xf numFmtId="0" fontId="0" fillId="0" borderId="30" xfId="0" applyBorder="1"/>
    <xf numFmtId="0" fontId="0" fillId="0" borderId="22" xfId="0" applyBorder="1"/>
    <xf numFmtId="0" fontId="3" fillId="0" borderId="22" xfId="0" applyFont="1" applyFill="1" applyBorder="1"/>
    <xf numFmtId="0" fontId="3" fillId="0" borderId="22" xfId="0" applyFont="1" applyBorder="1"/>
    <xf numFmtId="0" fontId="0" fillId="0" borderId="31" xfId="0" applyBorder="1"/>
    <xf numFmtId="0" fontId="0" fillId="0" borderId="33" xfId="0" applyBorder="1"/>
    <xf numFmtId="0" fontId="3" fillId="0" borderId="2" xfId="0" applyFont="1" applyBorder="1"/>
    <xf numFmtId="0" fontId="0" fillId="0" borderId="34" xfId="0" applyBorder="1"/>
    <xf numFmtId="0" fontId="0" fillId="0" borderId="0" xfId="0" applyAlignment="1"/>
    <xf numFmtId="0" fontId="0" fillId="0" borderId="0" xfId="0" applyFill="1" applyBorder="1"/>
    <xf numFmtId="0" fontId="0" fillId="0" borderId="0" xfId="0" applyFill="1" applyBorder="1" applyAlignment="1"/>
    <xf numFmtId="0" fontId="8" fillId="0" borderId="0" xfId="0" applyFont="1" applyFill="1" applyBorder="1"/>
    <xf numFmtId="0" fontId="3" fillId="0" borderId="3" xfId="0" applyFont="1" applyFill="1" applyBorder="1"/>
    <xf numFmtId="0" fontId="0" fillId="0" borderId="13" xfId="0" applyBorder="1"/>
    <xf numFmtId="0" fontId="3" fillId="0" borderId="3" xfId="0" applyFont="1" applyBorder="1"/>
    <xf numFmtId="0" fontId="0" fillId="0" borderId="14" xfId="0" applyBorder="1"/>
    <xf numFmtId="0" fontId="14" fillId="0" borderId="13" xfId="0" applyFont="1" applyFill="1" applyBorder="1"/>
    <xf numFmtId="0" fontId="14" fillId="0" borderId="3" xfId="0" applyFont="1" applyFill="1" applyBorder="1"/>
    <xf numFmtId="0" fontId="14" fillId="0" borderId="14" xfId="0" applyFont="1" applyFill="1" applyBorder="1"/>
    <xf numFmtId="0" fontId="14" fillId="0" borderId="0" xfId="0" applyFont="1"/>
    <xf numFmtId="0" fontId="14" fillId="0" borderId="0" xfId="0" applyFont="1" applyBorder="1"/>
    <xf numFmtId="0" fontId="0" fillId="0" borderId="35" xfId="0" applyFill="1" applyBorder="1"/>
    <xf numFmtId="0" fontId="0" fillId="0" borderId="37" xfId="0" applyFill="1" applyBorder="1"/>
    <xf numFmtId="0" fontId="0" fillId="2" borderId="0" xfId="0" applyFill="1"/>
    <xf numFmtId="0" fontId="4" fillId="0" borderId="0" xfId="0" applyFont="1" applyFill="1" applyBorder="1" applyAlignment="1">
      <alignment horizontal="centerContinuous"/>
    </xf>
    <xf numFmtId="0" fontId="16" fillId="0" borderId="0" xfId="0" applyFont="1" applyBorder="1" applyAlignment="1">
      <alignment horizontal="center"/>
    </xf>
    <xf numFmtId="0" fontId="6" fillId="2" borderId="0" xfId="0" applyFont="1" applyFill="1"/>
    <xf numFmtId="0" fontId="0" fillId="0" borderId="0" xfId="0" applyFill="1"/>
    <xf numFmtId="0" fontId="0" fillId="0" borderId="38" xfId="0" applyBorder="1"/>
    <xf numFmtId="0" fontId="0" fillId="0" borderId="35" xfId="0" applyBorder="1"/>
    <xf numFmtId="0" fontId="0" fillId="0" borderId="37" xfId="0" applyBorder="1"/>
    <xf numFmtId="0" fontId="5" fillId="3" borderId="29" xfId="0" applyFont="1" applyFill="1" applyBorder="1"/>
    <xf numFmtId="0" fontId="5" fillId="3" borderId="6" xfId="0" applyFont="1" applyFill="1" applyBorder="1"/>
    <xf numFmtId="0" fontId="5" fillId="3" borderId="5" xfId="0" applyFont="1" applyFill="1" applyBorder="1"/>
    <xf numFmtId="0" fontId="10" fillId="4" borderId="38" xfId="0" applyFont="1" applyFill="1" applyBorder="1" applyAlignment="1">
      <alignment vertical="center"/>
    </xf>
    <xf numFmtId="0" fontId="9" fillId="4" borderId="44" xfId="0" applyFont="1" applyFill="1" applyBorder="1" applyAlignment="1">
      <alignment vertical="center"/>
    </xf>
    <xf numFmtId="0" fontId="9" fillId="4" borderId="37" xfId="0" applyFont="1" applyFill="1" applyBorder="1" applyAlignment="1">
      <alignment vertical="center"/>
    </xf>
    <xf numFmtId="0" fontId="9" fillId="4" borderId="36" xfId="0" applyFont="1" applyFill="1" applyBorder="1" applyAlignment="1">
      <alignment vertical="center"/>
    </xf>
    <xf numFmtId="0" fontId="9" fillId="4" borderId="6" xfId="0" applyFont="1" applyFill="1" applyBorder="1" applyAlignment="1">
      <alignment vertical="center"/>
    </xf>
    <xf numFmtId="0" fontId="11" fillId="4" borderId="0" xfId="0" applyFont="1" applyFill="1" applyAlignment="1">
      <alignment vertical="center"/>
    </xf>
    <xf numFmtId="0" fontId="9" fillId="4" borderId="0" xfId="0" applyFont="1" applyFill="1" applyAlignment="1">
      <alignment vertical="center"/>
    </xf>
    <xf numFmtId="0" fontId="9" fillId="4" borderId="30" xfId="0" applyFont="1" applyFill="1" applyBorder="1" applyAlignment="1">
      <alignment horizontal="centerContinuous" vertical="center"/>
    </xf>
    <xf numFmtId="0" fontId="9" fillId="4" borderId="22" xfId="0" applyFont="1" applyFill="1" applyBorder="1" applyAlignment="1">
      <alignment horizontal="centerContinuous" vertical="center"/>
    </xf>
    <xf numFmtId="0" fontId="9" fillId="4" borderId="31" xfId="0" applyFont="1" applyFill="1" applyBorder="1" applyAlignment="1">
      <alignment horizontal="centerContinuous" vertical="center"/>
    </xf>
    <xf numFmtId="0" fontId="10" fillId="4" borderId="0" xfId="0" applyFont="1" applyFill="1" applyAlignment="1">
      <alignment vertical="center"/>
    </xf>
    <xf numFmtId="0" fontId="9" fillId="4" borderId="33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34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0" fontId="5" fillId="0" borderId="0" xfId="0" applyFont="1" applyFill="1" applyBorder="1"/>
    <xf numFmtId="0" fontId="14" fillId="0" borderId="38" xfId="0" applyFont="1" applyBorder="1"/>
    <xf numFmtId="0" fontId="14" fillId="3" borderId="5" xfId="0" applyFont="1" applyFill="1" applyBorder="1"/>
    <xf numFmtId="0" fontId="0" fillId="0" borderId="38" xfId="0" applyFill="1" applyBorder="1"/>
    <xf numFmtId="0" fontId="21" fillId="0" borderId="0" xfId="0" applyFont="1"/>
    <xf numFmtId="0" fontId="5" fillId="3" borderId="29" xfId="0" quotePrefix="1" applyFont="1" applyFill="1" applyBorder="1"/>
    <xf numFmtId="0" fontId="13" fillId="3" borderId="29" xfId="1" applyFill="1" applyBorder="1" applyAlignment="1" applyProtection="1"/>
    <xf numFmtId="0" fontId="13" fillId="3" borderId="6" xfId="1" applyFill="1" applyBorder="1" applyAlignment="1" applyProtection="1"/>
    <xf numFmtId="0" fontId="0" fillId="0" borderId="3" xfId="0" applyFill="1" applyBorder="1"/>
    <xf numFmtId="0" fontId="0" fillId="0" borderId="14" xfId="0" applyFill="1" applyBorder="1"/>
    <xf numFmtId="0" fontId="14" fillId="0" borderId="13" xfId="0" applyFont="1" applyBorder="1"/>
    <xf numFmtId="0" fontId="22" fillId="0" borderId="0" xfId="0" applyFont="1" applyAlignment="1">
      <alignment horizontal="centerContinuous"/>
    </xf>
    <xf numFmtId="0" fontId="12" fillId="0" borderId="42" xfId="0" applyFont="1" applyBorder="1"/>
    <xf numFmtId="0" fontId="12" fillId="0" borderId="28" xfId="0" applyFont="1" applyBorder="1"/>
    <xf numFmtId="0" fontId="12" fillId="0" borderId="41" xfId="0" applyFont="1" applyBorder="1"/>
    <xf numFmtId="0" fontId="12" fillId="0" borderId="43" xfId="0" applyFont="1" applyBorder="1"/>
    <xf numFmtId="0" fontId="12" fillId="0" borderId="33" xfId="0" applyFont="1" applyBorder="1"/>
    <xf numFmtId="0" fontId="12" fillId="0" borderId="34" xfId="0" applyFont="1" applyBorder="1"/>
    <xf numFmtId="0" fontId="12" fillId="0" borderId="22" xfId="0" applyFont="1" applyBorder="1"/>
    <xf numFmtId="0" fontId="14" fillId="0" borderId="30" xfId="0" applyFont="1" applyBorder="1"/>
    <xf numFmtId="0" fontId="9" fillId="4" borderId="5" xfId="0" applyFont="1" applyFill="1" applyBorder="1" applyAlignment="1">
      <alignment vertical="center"/>
    </xf>
    <xf numFmtId="0" fontId="12" fillId="0" borderId="0" xfId="0" applyFont="1" applyFill="1" applyAlignment="1"/>
    <xf numFmtId="49" fontId="5" fillId="3" borderId="5" xfId="0" applyNumberFormat="1" applyFont="1" applyFill="1" applyBorder="1"/>
    <xf numFmtId="0" fontId="10" fillId="0" borderId="31" xfId="0" applyFont="1" applyBorder="1" applyAlignment="1">
      <alignment horizontal="right"/>
    </xf>
    <xf numFmtId="0" fontId="0" fillId="0" borderId="41" xfId="0" applyBorder="1"/>
    <xf numFmtId="0" fontId="2" fillId="0" borderId="41" xfId="0" applyFont="1" applyBorder="1" applyAlignment="1">
      <alignment horizontal="right" vertical="top"/>
    </xf>
    <xf numFmtId="0" fontId="14" fillId="4" borderId="36" xfId="0" applyFont="1" applyFill="1" applyBorder="1"/>
    <xf numFmtId="0" fontId="23" fillId="0" borderId="0" xfId="0" applyFont="1" applyAlignment="1">
      <alignment vertical="center"/>
    </xf>
    <xf numFmtId="0" fontId="14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0" fillId="0" borderId="41" xfId="0" applyFill="1" applyBorder="1"/>
    <xf numFmtId="0" fontId="0" fillId="0" borderId="32" xfId="0" applyFill="1" applyBorder="1"/>
    <xf numFmtId="0" fontId="24" fillId="0" borderId="0" xfId="0" applyFont="1" applyBorder="1"/>
    <xf numFmtId="0" fontId="0" fillId="0" borderId="33" xfId="0" applyFill="1" applyBorder="1"/>
    <xf numFmtId="0" fontId="8" fillId="0" borderId="2" xfId="0" applyFont="1" applyFill="1" applyBorder="1"/>
    <xf numFmtId="0" fontId="0" fillId="0" borderId="2" xfId="0" applyFill="1" applyBorder="1"/>
    <xf numFmtId="0" fontId="0" fillId="0" borderId="34" xfId="0" applyFill="1" applyBorder="1"/>
    <xf numFmtId="165" fontId="5" fillId="3" borderId="29" xfId="0" applyNumberFormat="1" applyFont="1" applyFill="1" applyBorder="1"/>
    <xf numFmtId="0" fontId="30" fillId="0" borderId="0" xfId="0" applyFont="1"/>
    <xf numFmtId="0" fontId="31" fillId="0" borderId="0" xfId="0" applyFont="1"/>
    <xf numFmtId="0" fontId="4" fillId="0" borderId="39" xfId="0" applyFont="1" applyBorder="1"/>
    <xf numFmtId="0" fontId="20" fillId="0" borderId="1" xfId="0" applyFont="1" applyBorder="1" applyAlignment="1">
      <alignment horizontal="right"/>
    </xf>
    <xf numFmtId="0" fontId="32" fillId="0" borderId="40" xfId="0" applyFont="1" applyBorder="1"/>
    <xf numFmtId="0" fontId="0" fillId="0" borderId="0" xfId="0" applyAlignment="1">
      <alignment vertical="center"/>
    </xf>
    <xf numFmtId="0" fontId="1" fillId="0" borderId="32" xfId="0" applyFont="1" applyBorder="1" applyAlignment="1">
      <alignment horizontal="right"/>
    </xf>
    <xf numFmtId="0" fontId="0" fillId="8" borderId="41" xfId="0" applyFill="1" applyBorder="1"/>
    <xf numFmtId="0" fontId="0" fillId="8" borderId="0" xfId="0" applyFill="1" applyBorder="1"/>
    <xf numFmtId="0" fontId="3" fillId="8" borderId="0" xfId="0" applyFont="1" applyFill="1" applyBorder="1"/>
    <xf numFmtId="0" fontId="0" fillId="8" borderId="32" xfId="0" applyFill="1" applyBorder="1"/>
    <xf numFmtId="0" fontId="0" fillId="8" borderId="13" xfId="0" applyFill="1" applyBorder="1"/>
    <xf numFmtId="0" fontId="0" fillId="8" borderId="3" xfId="0" applyFill="1" applyBorder="1"/>
    <xf numFmtId="0" fontId="3" fillId="8" borderId="3" xfId="0" applyFont="1" applyFill="1" applyBorder="1"/>
    <xf numFmtId="0" fontId="0" fillId="8" borderId="14" xfId="0" applyFill="1" applyBorder="1"/>
    <xf numFmtId="0" fontId="4" fillId="9" borderId="30" xfId="0" applyFont="1" applyFill="1" applyBorder="1" applyAlignment="1">
      <alignment horizontal="centerContinuous"/>
    </xf>
    <xf numFmtId="0" fontId="4" fillId="9" borderId="22" xfId="0" applyFont="1" applyFill="1" applyBorder="1" applyAlignment="1">
      <alignment horizontal="centerContinuous"/>
    </xf>
    <xf numFmtId="0" fontId="0" fillId="9" borderId="22" xfId="0" applyFill="1" applyBorder="1" applyAlignment="1">
      <alignment horizontal="centerContinuous"/>
    </xf>
    <xf numFmtId="0" fontId="3" fillId="9" borderId="22" xfId="0" applyFont="1" applyFill="1" applyBorder="1" applyAlignment="1">
      <alignment horizontal="centerContinuous"/>
    </xf>
    <xf numFmtId="0" fontId="0" fillId="9" borderId="31" xfId="0" applyFill="1" applyBorder="1" applyAlignment="1">
      <alignment horizontal="centerContinuous"/>
    </xf>
    <xf numFmtId="0" fontId="19" fillId="9" borderId="41" xfId="0" applyFont="1" applyFill="1" applyBorder="1" applyAlignment="1">
      <alignment horizontal="centerContinuous"/>
    </xf>
    <xf numFmtId="0" fontId="4" fillId="9" borderId="0" xfId="0" applyFont="1" applyFill="1" applyBorder="1" applyAlignment="1">
      <alignment horizontal="centerContinuous"/>
    </xf>
    <xf numFmtId="0" fontId="8" fillId="9" borderId="0" xfId="0" applyFont="1" applyFill="1" applyBorder="1" applyAlignment="1">
      <alignment horizontal="centerContinuous"/>
    </xf>
    <xf numFmtId="0" fontId="0" fillId="9" borderId="0" xfId="0" applyFill="1" applyBorder="1" applyAlignment="1">
      <alignment horizontal="centerContinuous"/>
    </xf>
    <xf numFmtId="0" fontId="0" fillId="9" borderId="32" xfId="0" applyFill="1" applyBorder="1" applyAlignment="1">
      <alignment horizontal="centerContinuous"/>
    </xf>
    <xf numFmtId="0" fontId="3" fillId="0" borderId="2" xfId="0" applyFont="1" applyFill="1" applyBorder="1"/>
    <xf numFmtId="0" fontId="0" fillId="0" borderId="0" xfId="0" applyAlignment="1">
      <alignment horizontal="center"/>
    </xf>
    <xf numFmtId="0" fontId="14" fillId="0" borderId="33" xfId="0" applyFont="1" applyFill="1" applyBorder="1"/>
    <xf numFmtId="0" fontId="1" fillId="10" borderId="13" xfId="0" applyFont="1" applyFill="1" applyBorder="1" applyAlignment="1">
      <alignment vertical="center"/>
    </xf>
    <xf numFmtId="0" fontId="1" fillId="10" borderId="3" xfId="0" applyFont="1" applyFill="1" applyBorder="1" applyAlignment="1">
      <alignment vertical="center"/>
    </xf>
    <xf numFmtId="0" fontId="1" fillId="10" borderId="13" xfId="0" applyFont="1" applyFill="1" applyBorder="1"/>
    <xf numFmtId="0" fontId="7" fillId="10" borderId="3" xfId="0" applyFont="1" applyFill="1" applyBorder="1"/>
    <xf numFmtId="0" fontId="6" fillId="10" borderId="3" xfId="0" applyFont="1" applyFill="1" applyBorder="1"/>
    <xf numFmtId="0" fontId="6" fillId="10" borderId="14" xfId="0" applyFont="1" applyFill="1" applyBorder="1"/>
    <xf numFmtId="0" fontId="14" fillId="10" borderId="13" xfId="0" applyFont="1" applyFill="1" applyBorder="1" applyAlignment="1">
      <alignment vertical="center"/>
    </xf>
    <xf numFmtId="0" fontId="14" fillId="10" borderId="3" xfId="0" applyFont="1" applyFill="1" applyBorder="1" applyAlignment="1">
      <alignment vertical="center"/>
    </xf>
    <xf numFmtId="0" fontId="14" fillId="10" borderId="13" xfId="0" applyFont="1" applyFill="1" applyBorder="1"/>
    <xf numFmtId="0" fontId="3" fillId="10" borderId="3" xfId="0" applyFont="1" applyFill="1" applyBorder="1"/>
    <xf numFmtId="0" fontId="0" fillId="10" borderId="3" xfId="0" applyFill="1" applyBorder="1"/>
    <xf numFmtId="0" fontId="0" fillId="10" borderId="14" xfId="0" applyFill="1" applyBorder="1"/>
    <xf numFmtId="0" fontId="1" fillId="6" borderId="13" xfId="0" applyFont="1" applyFill="1" applyBorder="1" applyAlignment="1">
      <alignment vertical="center"/>
    </xf>
    <xf numFmtId="0" fontId="1" fillId="6" borderId="3" xfId="0" applyFont="1" applyFill="1" applyBorder="1" applyAlignment="1">
      <alignment vertical="center"/>
    </xf>
    <xf numFmtId="0" fontId="1" fillId="6" borderId="13" xfId="0" applyFont="1" applyFill="1" applyBorder="1"/>
    <xf numFmtId="0" fontId="7" fillId="6" borderId="3" xfId="0" applyFont="1" applyFill="1" applyBorder="1"/>
    <xf numFmtId="0" fontId="6" fillId="6" borderId="3" xfId="0" applyFont="1" applyFill="1" applyBorder="1"/>
    <xf numFmtId="0" fontId="6" fillId="6" borderId="14" xfId="0" applyFont="1" applyFill="1" applyBorder="1"/>
    <xf numFmtId="0" fontId="14" fillId="6" borderId="13" xfId="0" applyFont="1" applyFill="1" applyBorder="1" applyAlignment="1">
      <alignment vertical="center"/>
    </xf>
    <xf numFmtId="0" fontId="14" fillId="6" borderId="3" xfId="0" applyFont="1" applyFill="1" applyBorder="1" applyAlignment="1">
      <alignment vertical="center"/>
    </xf>
    <xf numFmtId="0" fontId="14" fillId="6" borderId="13" xfId="0" applyFont="1" applyFill="1" applyBorder="1"/>
    <xf numFmtId="0" fontId="3" fillId="6" borderId="3" xfId="0" applyFont="1" applyFill="1" applyBorder="1"/>
    <xf numFmtId="0" fontId="0" fillId="6" borderId="3" xfId="0" applyFill="1" applyBorder="1"/>
    <xf numFmtId="0" fontId="0" fillId="6" borderId="14" xfId="0" applyFill="1" applyBorder="1"/>
    <xf numFmtId="0" fontId="1" fillId="0" borderId="33" xfId="0" applyFont="1" applyBorder="1"/>
    <xf numFmtId="0" fontId="1" fillId="0" borderId="13" xfId="0" applyFont="1" applyBorder="1"/>
    <xf numFmtId="0" fontId="26" fillId="7" borderId="0" xfId="2" applyFont="1" applyFill="1" applyBorder="1" applyAlignment="1">
      <alignment horizontal="centerContinuous"/>
    </xf>
    <xf numFmtId="0" fontId="27" fillId="7" borderId="0" xfId="2" applyFont="1" applyFill="1" applyBorder="1" applyAlignment="1">
      <alignment horizontal="centerContinuous"/>
    </xf>
    <xf numFmtId="0" fontId="1" fillId="0" borderId="0" xfId="2"/>
    <xf numFmtId="0" fontId="28" fillId="7" borderId="0" xfId="2" applyFont="1" applyFill="1" applyBorder="1" applyAlignment="1">
      <alignment horizontal="centerContinuous"/>
    </xf>
    <xf numFmtId="0" fontId="29" fillId="0" borderId="0" xfId="2" applyFont="1" applyFill="1" applyBorder="1" applyAlignment="1">
      <alignment horizontal="centerContinuous"/>
    </xf>
    <xf numFmtId="0" fontId="28" fillId="0" borderId="0" xfId="2" applyFont="1" applyFill="1" applyBorder="1" applyAlignment="1">
      <alignment horizontal="centerContinuous"/>
    </xf>
    <xf numFmtId="0" fontId="8" fillId="0" borderId="0" xfId="2" applyFont="1"/>
    <xf numFmtId="0" fontId="19" fillId="0" borderId="0" xfId="2" applyFont="1"/>
    <xf numFmtId="0" fontId="3" fillId="0" borderId="0" xfId="2" applyFont="1"/>
    <xf numFmtId="14" fontId="19" fillId="0" borderId="0" xfId="2" applyNumberFormat="1" applyFont="1"/>
    <xf numFmtId="0" fontId="19" fillId="0" borderId="0" xfId="2" applyFont="1" applyAlignment="1">
      <alignment horizontal="left"/>
    </xf>
    <xf numFmtId="0" fontId="8" fillId="0" borderId="0" xfId="2" applyFont="1" applyAlignment="1">
      <alignment horizontal="left"/>
    </xf>
    <xf numFmtId="0" fontId="6" fillId="0" borderId="0" xfId="2" applyFont="1"/>
    <xf numFmtId="0" fontId="7" fillId="0" borderId="42" xfId="2" applyFont="1" applyBorder="1" applyAlignment="1">
      <alignment horizontal="center" vertical="center"/>
    </xf>
    <xf numFmtId="0" fontId="7" fillId="0" borderId="22" xfId="2" applyFont="1" applyBorder="1" applyAlignment="1">
      <alignment horizontal="center" vertical="center"/>
    </xf>
    <xf numFmtId="0" fontId="7" fillId="0" borderId="30" xfId="2" applyFont="1" applyBorder="1" applyAlignment="1">
      <alignment horizontal="center" vertical="center"/>
    </xf>
    <xf numFmtId="0" fontId="7" fillId="0" borderId="31" xfId="2" applyFont="1" applyBorder="1" applyAlignment="1">
      <alignment horizontal="center" vertical="center"/>
    </xf>
    <xf numFmtId="0" fontId="7" fillId="0" borderId="28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7" fillId="0" borderId="41" xfId="2" applyFont="1" applyBorder="1" applyAlignment="1">
      <alignment horizontal="center" vertical="center"/>
    </xf>
    <xf numFmtId="0" fontId="7" fillId="0" borderId="32" xfId="2" applyFont="1" applyBorder="1" applyAlignment="1">
      <alignment horizontal="center" vertical="center"/>
    </xf>
    <xf numFmtId="0" fontId="3" fillId="0" borderId="43" xfId="2" applyFont="1" applyBorder="1"/>
    <xf numFmtId="0" fontId="7" fillId="0" borderId="2" xfId="2" applyFont="1" applyBorder="1" applyAlignment="1">
      <alignment horizontal="center" vertical="center"/>
    </xf>
    <xf numFmtId="0" fontId="3" fillId="0" borderId="33" xfId="2" applyFont="1" applyBorder="1"/>
    <xf numFmtId="0" fontId="7" fillId="0" borderId="34" xfId="2" applyFont="1" applyBorder="1" applyAlignment="1">
      <alignment horizontal="center" vertical="center"/>
    </xf>
    <xf numFmtId="0" fontId="7" fillId="0" borderId="43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wrapText="1"/>
    </xf>
    <xf numFmtId="0" fontId="10" fillId="0" borderId="4" xfId="2" applyFont="1" applyBorder="1" applyAlignment="1">
      <alignment horizontal="center"/>
    </xf>
    <xf numFmtId="0" fontId="10" fillId="0" borderId="4" xfId="2" applyFont="1" applyBorder="1" applyAlignment="1">
      <alignment horizontal="center" vertical="center" wrapText="1"/>
    </xf>
    <xf numFmtId="0" fontId="10" fillId="0" borderId="4" xfId="2" applyFont="1" applyBorder="1" applyAlignment="1">
      <alignment horizontal="center" vertical="center"/>
    </xf>
    <xf numFmtId="0" fontId="10" fillId="6" borderId="4" xfId="2" applyFont="1" applyFill="1" applyBorder="1" applyAlignment="1">
      <alignment horizontal="center" wrapText="1"/>
    </xf>
    <xf numFmtId="0" fontId="10" fillId="6" borderId="4" xfId="2" applyFont="1" applyFill="1" applyBorder="1" applyAlignment="1">
      <alignment horizontal="center"/>
    </xf>
    <xf numFmtId="0" fontId="10" fillId="6" borderId="4" xfId="2" applyFont="1" applyFill="1" applyBorder="1" applyAlignment="1">
      <alignment horizontal="center" vertical="center" wrapText="1"/>
    </xf>
    <xf numFmtId="0" fontId="10" fillId="6" borderId="4" xfId="2" applyFont="1" applyFill="1" applyBorder="1" applyAlignment="1">
      <alignment horizontal="center" vertical="center"/>
    </xf>
    <xf numFmtId="0" fontId="33" fillId="0" borderId="30" xfId="0" applyFont="1" applyFill="1" applyBorder="1"/>
    <xf numFmtId="0" fontId="33" fillId="0" borderId="22" xfId="0" applyFont="1" applyFill="1" applyBorder="1"/>
    <xf numFmtId="0" fontId="33" fillId="0" borderId="31" xfId="0" applyFont="1" applyFill="1" applyBorder="1"/>
    <xf numFmtId="0" fontId="33" fillId="5" borderId="13" xfId="0" applyFont="1" applyFill="1" applyBorder="1"/>
    <xf numFmtId="0" fontId="33" fillId="5" borderId="3" xfId="0" applyFont="1" applyFill="1" applyBorder="1"/>
    <xf numFmtId="0" fontId="33" fillId="5" borderId="14" xfId="0" applyFont="1" applyFill="1" applyBorder="1"/>
    <xf numFmtId="0" fontId="25" fillId="9" borderId="41" xfId="0" applyFont="1" applyFill="1" applyBorder="1" applyAlignment="1">
      <alignment horizontal="centerContinuous"/>
    </xf>
    <xf numFmtId="0" fontId="8" fillId="0" borderId="30" xfId="0" applyFont="1" applyFill="1" applyBorder="1" applyAlignment="1"/>
    <xf numFmtId="0" fontId="8" fillId="0" borderId="22" xfId="0" applyFont="1" applyFill="1" applyBorder="1" applyAlignment="1"/>
    <xf numFmtId="0" fontId="8" fillId="0" borderId="22" xfId="0" applyFont="1" applyFill="1" applyBorder="1"/>
    <xf numFmtId="0" fontId="0" fillId="0" borderId="22" xfId="0" applyFill="1" applyBorder="1"/>
    <xf numFmtId="0" fontId="0" fillId="0" borderId="22" xfId="0" applyFill="1" applyBorder="1" applyAlignment="1"/>
    <xf numFmtId="0" fontId="0" fillId="0" borderId="31" xfId="0" applyFill="1" applyBorder="1" applyAlignment="1"/>
    <xf numFmtId="0" fontId="10" fillId="9" borderId="38" xfId="0" applyFont="1" applyFill="1" applyBorder="1" applyAlignment="1">
      <alignment horizontal="centerContinuous"/>
    </xf>
    <xf numFmtId="0" fontId="12" fillId="9" borderId="44" xfId="0" applyFont="1" applyFill="1" applyBorder="1" applyAlignment="1">
      <alignment horizontal="centerContinuous"/>
    </xf>
    <xf numFmtId="0" fontId="12" fillId="9" borderId="5" xfId="0" applyFont="1" applyFill="1" applyBorder="1" applyAlignment="1">
      <alignment horizontal="centerContinuous"/>
    </xf>
    <xf numFmtId="0" fontId="12" fillId="9" borderId="35" xfId="0" applyFont="1" applyFill="1" applyBorder="1" applyAlignment="1">
      <alignment horizontal="centerContinuous"/>
    </xf>
    <xf numFmtId="0" fontId="12" fillId="9" borderId="0" xfId="0" applyFont="1" applyFill="1" applyBorder="1" applyAlignment="1">
      <alignment horizontal="centerContinuous"/>
    </xf>
    <xf numFmtId="0" fontId="12" fillId="9" borderId="29" xfId="0" applyFont="1" applyFill="1" applyBorder="1" applyAlignment="1">
      <alignment horizontal="centerContinuous"/>
    </xf>
    <xf numFmtId="164" fontId="12" fillId="9" borderId="37" xfId="0" applyNumberFormat="1" applyFont="1" applyFill="1" applyBorder="1" applyAlignment="1">
      <alignment horizontal="centerContinuous"/>
    </xf>
    <xf numFmtId="0" fontId="12" fillId="9" borderId="36" xfId="0" applyFont="1" applyFill="1" applyBorder="1" applyAlignment="1">
      <alignment horizontal="centerContinuous"/>
    </xf>
    <xf numFmtId="0" fontId="12" fillId="9" borderId="6" xfId="0" applyFont="1" applyFill="1" applyBorder="1" applyAlignment="1">
      <alignment horizontal="centerContinuous"/>
    </xf>
    <xf numFmtId="0" fontId="18" fillId="9" borderId="38" xfId="0" applyFont="1" applyFill="1" applyBorder="1" applyAlignment="1">
      <alignment horizontal="centerContinuous"/>
    </xf>
    <xf numFmtId="0" fontId="12" fillId="9" borderId="35" xfId="0" applyFont="1" applyFill="1" applyBorder="1"/>
    <xf numFmtId="0" fontId="12" fillId="9" borderId="0" xfId="0" applyFont="1" applyFill="1" applyBorder="1"/>
    <xf numFmtId="0" fontId="12" fillId="9" borderId="29" xfId="0" applyFont="1" applyFill="1" applyBorder="1"/>
    <xf numFmtId="0" fontId="12" fillId="9" borderId="0" xfId="0" applyFont="1" applyFill="1" applyBorder="1" applyAlignment="1"/>
    <xf numFmtId="0" fontId="12" fillId="9" borderId="37" xfId="0" applyFont="1" applyFill="1" applyBorder="1"/>
    <xf numFmtId="0" fontId="12" fillId="9" borderId="36" xfId="0" applyFont="1" applyFill="1" applyBorder="1"/>
    <xf numFmtId="0" fontId="12" fillId="9" borderId="36" xfId="0" applyFont="1" applyFill="1" applyBorder="1" applyAlignment="1"/>
    <xf numFmtId="0" fontId="12" fillId="9" borderId="6" xfId="0" applyFont="1" applyFill="1" applyBorder="1"/>
    <xf numFmtId="0" fontId="17" fillId="9" borderId="38" xfId="0" applyFont="1" applyFill="1" applyBorder="1" applyAlignment="1">
      <alignment horizontal="centerContinuous"/>
    </xf>
    <xf numFmtId="0" fontId="15" fillId="9" borderId="44" xfId="0" applyFont="1" applyFill="1" applyBorder="1" applyAlignment="1">
      <alignment horizontal="centerContinuous"/>
    </xf>
    <xf numFmtId="0" fontId="15" fillId="9" borderId="5" xfId="0" applyFont="1" applyFill="1" applyBorder="1" applyAlignment="1">
      <alignment horizontal="centerContinuous"/>
    </xf>
    <xf numFmtId="0" fontId="16" fillId="9" borderId="35" xfId="0" applyFont="1" applyFill="1" applyBorder="1"/>
    <xf numFmtId="0" fontId="16" fillId="9" borderId="0" xfId="0" applyFont="1" applyFill="1" applyBorder="1" applyAlignment="1">
      <alignment horizontal="centerContinuous"/>
    </xf>
    <xf numFmtId="0" fontId="16" fillId="9" borderId="29" xfId="0" applyFont="1" applyFill="1" applyBorder="1" applyAlignment="1">
      <alignment horizontal="centerContinuous"/>
    </xf>
    <xf numFmtId="0" fontId="14" fillId="9" borderId="35" xfId="0" applyFont="1" applyFill="1" applyBorder="1" applyAlignment="1">
      <alignment horizontal="left"/>
    </xf>
    <xf numFmtId="0" fontId="12" fillId="9" borderId="13" xfId="0" applyFont="1" applyFill="1" applyBorder="1"/>
    <xf numFmtId="0" fontId="12" fillId="9" borderId="14" xfId="0" applyFont="1" applyFill="1" applyBorder="1"/>
    <xf numFmtId="0" fontId="6" fillId="9" borderId="14" xfId="0" applyFont="1" applyFill="1" applyBorder="1" applyAlignment="1">
      <alignment horizontal="center" vertical="center"/>
    </xf>
    <xf numFmtId="0" fontId="12" fillId="9" borderId="45" xfId="0" applyFont="1" applyFill="1" applyBorder="1"/>
    <xf numFmtId="0" fontId="14" fillId="9" borderId="37" xfId="0" applyFont="1" applyFill="1" applyBorder="1" applyAlignment="1">
      <alignment horizontal="left"/>
    </xf>
    <xf numFmtId="0" fontId="12" fillId="9" borderId="46" xfId="0" applyFont="1" applyFill="1" applyBorder="1"/>
    <xf numFmtId="0" fontId="12" fillId="9" borderId="47" xfId="0" applyFont="1" applyFill="1" applyBorder="1"/>
    <xf numFmtId="0" fontId="6" fillId="9" borderId="47" xfId="0" applyFont="1" applyFill="1" applyBorder="1" applyAlignment="1">
      <alignment horizontal="center" vertical="center"/>
    </xf>
    <xf numFmtId="0" fontId="2" fillId="10" borderId="4" xfId="0" applyFont="1" applyFill="1" applyBorder="1"/>
    <xf numFmtId="0" fontId="2" fillId="6" borderId="4" xfId="0" applyFont="1" applyFill="1" applyBorder="1"/>
    <xf numFmtId="0" fontId="2" fillId="10" borderId="28" xfId="0" applyFont="1" applyFill="1" applyBorder="1"/>
    <xf numFmtId="0" fontId="7" fillId="0" borderId="0" xfId="2" applyFont="1" applyBorder="1"/>
    <xf numFmtId="49" fontId="35" fillId="0" borderId="0" xfId="3" applyNumberFormat="1" applyFont="1" applyAlignment="1"/>
    <xf numFmtId="49" fontId="35" fillId="0" borderId="0" xfId="3" applyNumberFormat="1" applyFont="1" applyAlignment="1">
      <alignment horizontal="left" vertical="center"/>
    </xf>
    <xf numFmtId="49" fontId="35" fillId="0" borderId="0" xfId="3" applyNumberFormat="1" applyFont="1" applyAlignment="1">
      <alignment vertical="center"/>
    </xf>
    <xf numFmtId="49" fontId="36" fillId="0" borderId="0" xfId="3" applyNumberFormat="1" applyFont="1" applyAlignment="1">
      <alignment horizontal="left" vertical="top"/>
    </xf>
    <xf numFmtId="0" fontId="12" fillId="0" borderId="0" xfId="0" applyFont="1" applyFill="1" applyBorder="1"/>
    <xf numFmtId="0" fontId="7" fillId="0" borderId="41" xfId="2" applyFont="1" applyBorder="1"/>
    <xf numFmtId="0" fontId="7" fillId="0" borderId="32" xfId="2" applyFont="1" applyBorder="1"/>
    <xf numFmtId="0" fontId="7" fillId="0" borderId="33" xfId="2" applyFont="1" applyBorder="1"/>
    <xf numFmtId="0" fontId="7" fillId="0" borderId="2" xfId="2" applyFont="1" applyBorder="1"/>
    <xf numFmtId="0" fontId="7" fillId="0" borderId="34" xfId="2" applyFont="1" applyBorder="1"/>
    <xf numFmtId="0" fontId="7" fillId="0" borderId="33" xfId="2" applyFont="1" applyFill="1" applyBorder="1"/>
    <xf numFmtId="0" fontId="19" fillId="0" borderId="0" xfId="2" applyFont="1" applyFill="1" applyBorder="1" applyAlignment="1">
      <alignment vertical="center"/>
    </xf>
    <xf numFmtId="0" fontId="20" fillId="0" borderId="13" xfId="2" applyFont="1" applyBorder="1"/>
    <xf numFmtId="0" fontId="7" fillId="0" borderId="3" xfId="2" applyFont="1" applyBorder="1"/>
    <xf numFmtId="0" fontId="7" fillId="0" borderId="14" xfId="2" applyFont="1" applyBorder="1"/>
    <xf numFmtId="0" fontId="31" fillId="0" borderId="35" xfId="0" applyFont="1" applyBorder="1" applyAlignment="1">
      <alignment horizontal="left" wrapText="1"/>
    </xf>
    <xf numFmtId="0" fontId="3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49" fontId="36" fillId="0" borderId="0" xfId="3" applyNumberFormat="1" applyFont="1" applyAlignment="1">
      <alignment horizontal="left" vertical="top"/>
    </xf>
    <xf numFmtId="49" fontId="36" fillId="11" borderId="0" xfId="3" applyNumberFormat="1" applyFont="1" applyFill="1" applyAlignment="1">
      <alignment horizontal="left" vertical="top" wrapText="1"/>
    </xf>
    <xf numFmtId="49" fontId="36" fillId="0" borderId="0" xfId="3" applyNumberFormat="1" applyFont="1" applyAlignment="1">
      <alignment horizontal="left" vertical="top" wrapText="1"/>
    </xf>
    <xf numFmtId="49" fontId="39" fillId="0" borderId="0" xfId="3" applyNumberFormat="1" applyFont="1" applyAlignment="1">
      <alignment horizontal="center" vertical="center" wrapText="1"/>
    </xf>
    <xf numFmtId="49" fontId="36" fillId="5" borderId="0" xfId="3" applyNumberFormat="1" applyFont="1" applyFill="1" applyAlignment="1">
      <alignment horizontal="left" vertical="top" wrapText="1"/>
    </xf>
  </cellXfs>
  <cellStyles count="4">
    <cellStyle name="Hyperlink" xfId="1" builtinId="8"/>
    <cellStyle name="Normal" xfId="0" builtinId="0"/>
    <cellStyle name="Normal 2" xfId="2" xr:uid="{00000000-0005-0000-0000-000002000000}"/>
    <cellStyle name="Normal 2 2" xfId="3" xr:uid="{931A1210-6050-0D4E-9934-1A257AC49D6C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.jpg"/><Relationship Id="rId1" Type="http://schemas.openxmlformats.org/officeDocument/2006/relationships/image" Target="../media/image2.jpg"/><Relationship Id="rId4" Type="http://schemas.openxmlformats.org/officeDocument/2006/relationships/image" Target="../media/image4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234587</xdr:colOff>
      <xdr:row>0</xdr:row>
      <xdr:rowOff>12700</xdr:rowOff>
    </xdr:from>
    <xdr:to>
      <xdr:col>7</xdr:col>
      <xdr:colOff>219075</xdr:colOff>
      <xdr:row>5</xdr:row>
      <xdr:rowOff>136903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F11762B-071E-46AC-B442-C69FFE5685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587" y="12700"/>
          <a:ext cx="2130788" cy="962403"/>
        </a:xfrm>
        <a:prstGeom prst="rect">
          <a:avLst/>
        </a:prstGeom>
      </xdr:spPr>
    </xdr:pic>
    <xdr:clientData/>
  </xdr:twoCellAnchor>
  <xdr:twoCellAnchor editAs="oneCell">
    <xdr:from>
      <xdr:col>0</xdr:col>
      <xdr:colOff>212362</xdr:colOff>
      <xdr:row>19</xdr:row>
      <xdr:rowOff>22225</xdr:rowOff>
    </xdr:from>
    <xdr:to>
      <xdr:col>7</xdr:col>
      <xdr:colOff>196850</xdr:colOff>
      <xdr:row>24</xdr:row>
      <xdr:rowOff>146428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55BBB6B-8131-44A3-AF77-112E1911D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362" y="3756025"/>
          <a:ext cx="2130788" cy="9624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13</xdr:row>
      <xdr:rowOff>0</xdr:rowOff>
    </xdr:from>
    <xdr:to>
      <xdr:col>13</xdr:col>
      <xdr:colOff>304800</xdr:colOff>
      <xdr:row>14</xdr:row>
      <xdr:rowOff>88900</xdr:rowOff>
    </xdr:to>
    <xdr:sp macro="" textlink="">
      <xdr:nvSpPr>
        <xdr:cNvPr id="3073" name="AutoShape 1" descr="data:image/jpeg;base64,/9j/4AAQSkZJRgABAQAAAQABAAD/2wCEAAkGBxMSEBIUExIWFBIVFhkWGBIQExAWFRMXFxUXGRYSFxcZHCggGB4lGxQUITIhJSktLy4uFx81ODUsNyktOi8BCgoKDg0OGxAQGywkHyAsLCwtLiwuNyw0MSwsOCwrLSw3LCwuLCw3LCssLCwsNzQ0NystLCwsLCwsLDcsNCwvK//AABEIAEABUgMBIgACEQEDEQH/xAAcAAEAAgMBAQEAAAAAAAAAAAAABAUDBgcCAQj/xAA8EAACAQIDBAcFBgQHAAAAAAAAAQIDEQQFEiExQVEGEyJhcYGxIzKRocEHFDNCUvAVVHLTYoOSpMLD0f/EABgBAQEBAQEAAAAAAAAAAAAAAAAEAQID/8QAIxEBAQACAgEEAgMAAAAAAAAAAAECEQMhMQQSQVEToSIy4f/aAAwDAQACEQMRAD8A7iAAAAAAAAAAAAAAAAAAI+Nr6I347l4lPLEzf535OxOzl7I+L9CPl9FSck1fs/tnjnbctOp4MPj5Rav2l8/iZK+PmpSStZNrcV8JbvIk49WqS8n8jn3XQkLHT6ty2X16d3DSn9T7hcbOU4p2s+S7iHUqdiMeV2/Ft/T1LHLMPZanve7uR1jbaI1THzUmtmxtbjz/ABGpzXwMeN/En4/Q9RnGUYQd007XST3vx7znd35EzCYxuM5St2eSItTMZvikvAz1sL1dKfavfTwt+Zf+kTAq9SN/3sZtuXUGajmUk+1tXHmu8sMbUtTbT28H4spsRG05JbrsnYuXsId+k3HK6uyon3yp+p/IsstrOUHd3advQp9Oy/fb5XLHJ5e+vBmYW7KswAe7kAAAAAAAAAAAAAAAAAAAAAAAAAAAAAAAAAAAAAVuc/k8WY8o9+Xh9TJnO6HmYsp96X9P1PG/3dfC2sUmYfiy8vREaG5eRIx79pL98DMsvdCMMo2t3q/zsWWVV9mh8N3hyIjTlShZXak0rcjLg8JNTjJqyXN9xmMsvRUfGP2k/EnYDDQlGMrdpPffimQsVGnTk+sxFKm7a7TlFNRctOp3a2amlfme8Bm2FgpL71Sl70m9cUkoWUm3e2xnWON3ustWOZfhS8vVFXgX7WHj9GXU4qUWuDTWwo5wlTkr7GnsfBm8nmUj7i/fn4szYyXs6S7r/Ii1J3bb3vaZ8ZuprlBfM89+WvKj7Jv/AB/8UZspl7RrmiJ1Ttq0u3MzYCVqkfh8UJe4L0AFLkAAAAAAAAAAAAAAAAAAAAAAAAAAAAAAAAAAAAAQs1pNwuvyu/lxKhS5P4ehsZhlhIPa4q555Ybu42VR04ttJK7LNZfecpSexttJfUm06SjuSXgRs2zCGGoVK1V2p04uUrK7suCXFvYku8Y4SeTbzmGPo4Wk6lWUadNWV3xbdlFLfKTexJbWc66RfaJiHUlRo0Vh+ympYlpVZ6t0dLajRbW1OTb5pEbodmdTMs4jXrbI0YTlTpJ3jRv2VbnK0neXHwNM6TYp1cbipve601/plpXyiifm9RrDeP2o4uHeWsl9DpPGlpcMPhadRSjOTvOs3OLktTdu1J05yi5Xvdt8TzS6YTTV1hZaXFxvh5Q0yp0nTpzvZ20tqXlZWTNRBJfVZqfwYfTdML0yqYPU8NSoUqTaf3aE+shVaioa+zaVFqNOK43a3c+m5L0jjX0U61J0K84qcaVRqUKsWr6qNSyVRLitklxS2H59OjdJY6uj+XVLtTpOk1JO0ozUWlKL4NNXT7ing9Rcpbl8PDl4ZNa+XT5ZdBu+1dyewr8e/aS7reiIH2c9JnjsK+st19GWipa1p7LwqrlqXDg4yRtDoxe+KfikVe2ZTpNdy6qnUn1DV9mu3yTt8SOpW232mwdTG1tKtysrHz7vH9MfgjPxs2ygA9WAAAAAAAAAAAAAAAAAAAAAAAAAAAAAAAAAAAAAAAABWdJsteJwlajFqM5x7LmtUVOLUoalxWqKv3XLMAcr+zTMJ/xCtRrUaVKqqbUlTpQhJSjJNxbjsa2p+ZqudZkqeJxEJYPCtxqzV3TqJvtOzdpra1ZnY866PRrVI16cuoxcFaGIjFSdv0Ti7dZDuunyaOV9LeiOYuvUrToRqudnKeEu1JpW19XJ6ot2WxXI+bjzmGse+1XFnjct1R/xen/I4b/cf3As4p/yWG81Xf8A2EGpgK0few9eP9WHrr1ifaWX1520YevK+zs4eu18dNkRb5vr9f4q/h9/tMlna4YTCL/Jk/WbN+6QZjOlkmAUadNVazpRjSVGEo65Rb0QptNXfBGq5T9nuPr2vSVCL3zxD3LmoR7T8NnijsGUZIqWmVSo61WMVGM5JRjTSVtNKmtkFv27ZNbG2Wenw5LL7+tpebPHc9vaB0HyKph6TqYhxeKqpKWiFOKpwi5OFBaEk7Oc23xcnwSNnPh9LJNdJrdgANYAAAAAAAAAAAAAAAAAAAAAP//Z">
          <a:extLst>
            <a:ext uri="{FF2B5EF4-FFF2-40B4-BE49-F238E27FC236}">
              <a16:creationId xmlns:a16="http://schemas.microsoft.com/office/drawing/2014/main" id="{00000000-0008-0000-0300-0000010C0000}"/>
            </a:ext>
          </a:extLst>
        </xdr:cNvPr>
        <xdr:cNvSpPr>
          <a:spLocks noChangeAspect="1" noChangeArrowheads="1"/>
        </xdr:cNvSpPr>
      </xdr:nvSpPr>
      <xdr:spPr bwMode="auto">
        <a:xfrm>
          <a:off x="4292600" y="280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238125</xdr:colOff>
      <xdr:row>35</xdr:row>
      <xdr:rowOff>47625</xdr:rowOff>
    </xdr:from>
    <xdr:to>
      <xdr:col>19</xdr:col>
      <xdr:colOff>171450</xdr:colOff>
      <xdr:row>40</xdr:row>
      <xdr:rowOff>177841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B32DC442-9EDB-4FF9-B81A-3D2FEACAA2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1657" y="7720056"/>
          <a:ext cx="2420894" cy="1207968"/>
        </a:xfrm>
        <a:prstGeom prst="rect">
          <a:avLst/>
        </a:prstGeom>
      </xdr:spPr>
    </xdr:pic>
    <xdr:clientData/>
  </xdr:twoCellAnchor>
  <xdr:twoCellAnchor editAs="oneCell">
    <xdr:from>
      <xdr:col>12</xdr:col>
      <xdr:colOff>238125</xdr:colOff>
      <xdr:row>12</xdr:row>
      <xdr:rowOff>38100</xdr:rowOff>
    </xdr:from>
    <xdr:to>
      <xdr:col>19</xdr:col>
      <xdr:colOff>171450</xdr:colOff>
      <xdr:row>17</xdr:row>
      <xdr:rowOff>168316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3079533E-94B1-438A-9500-6357885F9E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0025" y="2667000"/>
          <a:ext cx="2133600" cy="12255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361952</xdr:colOff>
      <xdr:row>55</xdr:row>
      <xdr:rowOff>57150</xdr:rowOff>
    </xdr:from>
    <xdr:to>
      <xdr:col>19</xdr:col>
      <xdr:colOff>419100</xdr:colOff>
      <xdr:row>59</xdr:row>
      <xdr:rowOff>123824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25152" y="9591675"/>
          <a:ext cx="2495548" cy="1247774"/>
        </a:xfrm>
        <a:prstGeom prst="rect">
          <a:avLst/>
        </a:prstGeom>
      </xdr:spPr>
    </xdr:pic>
    <xdr:clientData/>
  </xdr:twoCellAnchor>
  <xdr:twoCellAnchor editAs="oneCell">
    <xdr:from>
      <xdr:col>2</xdr:col>
      <xdr:colOff>438149</xdr:colOff>
      <xdr:row>54</xdr:row>
      <xdr:rowOff>225145</xdr:rowOff>
    </xdr:from>
    <xdr:to>
      <xdr:col>6</xdr:col>
      <xdr:colOff>209549</xdr:colOff>
      <xdr:row>60</xdr:row>
      <xdr:rowOff>50211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3796E4F-965A-4F79-8B8A-59172BF9D5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6549" y="9464395"/>
          <a:ext cx="2209801" cy="1596716"/>
        </a:xfrm>
        <a:prstGeom prst="rect">
          <a:avLst/>
        </a:prstGeom>
      </xdr:spPr>
    </xdr:pic>
    <xdr:clientData/>
  </xdr:twoCellAnchor>
  <xdr:twoCellAnchor editAs="oneCell">
    <xdr:from>
      <xdr:col>11</xdr:col>
      <xdr:colOff>95248</xdr:colOff>
      <xdr:row>0</xdr:row>
      <xdr:rowOff>36669</xdr:rowOff>
    </xdr:from>
    <xdr:to>
      <xdr:col>20</xdr:col>
      <xdr:colOff>40820</xdr:colOff>
      <xdr:row>49</xdr:row>
      <xdr:rowOff>81643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AA62C2AB-4517-4C6C-8941-63380A6383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5427" y="36669"/>
          <a:ext cx="5456465" cy="8045974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</xdr:colOff>
      <xdr:row>0</xdr:row>
      <xdr:rowOff>54838</xdr:rowOff>
    </xdr:from>
    <xdr:to>
      <xdr:col>10</xdr:col>
      <xdr:colOff>499849</xdr:colOff>
      <xdr:row>49</xdr:row>
      <xdr:rowOff>81644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2EB95B5-B03E-4E85-BFC5-8D65F026F2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54838"/>
          <a:ext cx="5357599" cy="802780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57150</xdr:rowOff>
    </xdr:from>
    <xdr:ext cx="1672633" cy="847725"/>
    <xdr:pic>
      <xdr:nvPicPr>
        <xdr:cNvPr id="2" name="Picture 1">
          <a:extLst>
            <a:ext uri="{FF2B5EF4-FFF2-40B4-BE49-F238E27FC236}">
              <a16:creationId xmlns:a16="http://schemas.microsoft.com/office/drawing/2014/main" id="{08304AA4-607B-D242-A452-35168BE2D9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57150"/>
          <a:ext cx="1672633" cy="847725"/>
        </a:xfrm>
        <a:prstGeom prst="rect">
          <a:avLst/>
        </a:prstGeom>
      </xdr:spPr>
    </xdr:pic>
    <xdr:clientData/>
  </xdr:oneCellAnchor>
  <xdr:oneCellAnchor>
    <xdr:from>
      <xdr:col>3</xdr:col>
      <xdr:colOff>3848100</xdr:colOff>
      <xdr:row>0</xdr:row>
      <xdr:rowOff>44450</xdr:rowOff>
    </xdr:from>
    <xdr:ext cx="1475783" cy="847725"/>
    <xdr:pic>
      <xdr:nvPicPr>
        <xdr:cNvPr id="3" name="Picture 2">
          <a:extLst>
            <a:ext uri="{FF2B5EF4-FFF2-40B4-BE49-F238E27FC236}">
              <a16:creationId xmlns:a16="http://schemas.microsoft.com/office/drawing/2014/main" id="{9B82B2D3-C436-3942-86A3-09D4F482C0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3700" y="44450"/>
          <a:ext cx="1475783" cy="8477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%20CKFOA%20game%20card%20-%205%20M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Data"/>
      <sheetName val="Coach"/>
      <sheetName val="Game Report"/>
      <sheetName val="FrontGameCard"/>
      <sheetName val="RefBack"/>
      <sheetName val="PA"/>
      <sheetName val="PA Back"/>
    </sheetNames>
    <sheetDataSet>
      <sheetData sheetId="0">
        <row r="14">
          <cell r="B14" t="str">
            <v>8/24/2018</v>
          </cell>
        </row>
        <row r="15">
          <cell r="B15" t="str">
            <v>Friday</v>
          </cell>
        </row>
        <row r="39">
          <cell r="B39" t="str">
            <v>Keith Morgan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6"/>
  <sheetViews>
    <sheetView tabSelected="1" workbookViewId="0"/>
  </sheetViews>
  <sheetFormatPr baseColWidth="10" defaultColWidth="8.83203125" defaultRowHeight="13" x14ac:dyDescent="0.15"/>
  <cols>
    <col min="1" max="1" width="19" customWidth="1"/>
    <col min="2" max="2" width="27" customWidth="1"/>
    <col min="3" max="3" width="11.5" customWidth="1"/>
    <col min="4" max="4" width="12" customWidth="1"/>
  </cols>
  <sheetData>
    <row r="1" spans="1:11" x14ac:dyDescent="0.15">
      <c r="A1" s="4" t="s">
        <v>168</v>
      </c>
    </row>
    <row r="2" spans="1:11" x14ac:dyDescent="0.15">
      <c r="A2" s="4" t="s">
        <v>0</v>
      </c>
    </row>
    <row r="3" spans="1:11" ht="14" thickBot="1" x14ac:dyDescent="0.2"/>
    <row r="4" spans="1:11" ht="21" thickBot="1" x14ac:dyDescent="0.25">
      <c r="A4" s="4" t="s">
        <v>1</v>
      </c>
      <c r="C4" s="139"/>
      <c r="D4" s="140" t="s">
        <v>15</v>
      </c>
      <c r="E4" s="141" t="s">
        <v>16</v>
      </c>
    </row>
    <row r="5" spans="1:11" ht="14" thickBot="1" x14ac:dyDescent="0.2">
      <c r="A5" s="4"/>
    </row>
    <row r="6" spans="1:11" x14ac:dyDescent="0.15">
      <c r="A6" s="99" t="s">
        <v>95</v>
      </c>
      <c r="B6" s="100" t="s">
        <v>2</v>
      </c>
      <c r="C6" s="56"/>
      <c r="D6" s="56"/>
    </row>
    <row r="7" spans="1:11" x14ac:dyDescent="0.15">
      <c r="A7" s="76" t="s">
        <v>6</v>
      </c>
      <c r="B7" s="78" t="s">
        <v>118</v>
      </c>
      <c r="C7" s="98"/>
      <c r="D7" s="98"/>
      <c r="F7" s="67"/>
      <c r="G7" s="73" t="s">
        <v>94</v>
      </c>
      <c r="H7" s="70"/>
      <c r="I7" s="70"/>
      <c r="J7" s="70"/>
      <c r="K7" s="70"/>
    </row>
    <row r="8" spans="1:11" x14ac:dyDescent="0.15">
      <c r="A8" s="76" t="s">
        <v>7</v>
      </c>
      <c r="B8" s="78" t="s">
        <v>119</v>
      </c>
      <c r="C8" s="98"/>
      <c r="D8" s="98"/>
      <c r="F8" s="67"/>
      <c r="G8" s="70"/>
      <c r="H8" s="70"/>
      <c r="I8" s="70"/>
      <c r="J8" s="70"/>
      <c r="K8" s="70"/>
    </row>
    <row r="9" spans="1:11" x14ac:dyDescent="0.15">
      <c r="A9" s="76" t="s">
        <v>8</v>
      </c>
      <c r="B9" s="78" t="s">
        <v>120</v>
      </c>
      <c r="C9" s="98"/>
      <c r="D9" s="98"/>
      <c r="G9" s="70" t="s">
        <v>93</v>
      </c>
      <c r="H9" s="70"/>
      <c r="I9" s="70"/>
      <c r="J9" s="70"/>
      <c r="K9" s="70"/>
    </row>
    <row r="10" spans="1:11" x14ac:dyDescent="0.15">
      <c r="A10" s="76" t="s">
        <v>9</v>
      </c>
      <c r="B10" s="78" t="s">
        <v>121</v>
      </c>
      <c r="C10" s="98"/>
      <c r="D10" s="98"/>
      <c r="G10" s="70" t="s">
        <v>92</v>
      </c>
      <c r="H10" s="70"/>
      <c r="I10" s="70"/>
      <c r="J10" s="70"/>
      <c r="K10" s="70"/>
    </row>
    <row r="11" spans="1:11" x14ac:dyDescent="0.15">
      <c r="A11" s="76" t="s">
        <v>125</v>
      </c>
      <c r="B11" s="78" t="s">
        <v>137</v>
      </c>
      <c r="C11" s="98"/>
      <c r="D11" s="98"/>
      <c r="G11" s="70"/>
      <c r="H11" s="70"/>
      <c r="I11" s="70"/>
      <c r="J11" s="70"/>
      <c r="K11" s="70"/>
    </row>
    <row r="12" spans="1:11" x14ac:dyDescent="0.15">
      <c r="A12" s="76" t="s">
        <v>124</v>
      </c>
      <c r="B12" s="78" t="s">
        <v>136</v>
      </c>
      <c r="C12" s="98"/>
      <c r="D12" s="98"/>
      <c r="G12" s="70"/>
      <c r="H12" s="70"/>
      <c r="I12" s="70"/>
      <c r="J12" s="70"/>
      <c r="K12" s="70"/>
    </row>
    <row r="13" spans="1:11" ht="14" thickBot="1" x14ac:dyDescent="0.2">
      <c r="A13" s="77" t="s">
        <v>10</v>
      </c>
      <c r="B13" s="79" t="s">
        <v>135</v>
      </c>
      <c r="C13" s="98"/>
      <c r="D13" s="98"/>
      <c r="G13" s="70" t="s">
        <v>65</v>
      </c>
      <c r="H13" s="70"/>
      <c r="I13" s="70"/>
      <c r="J13" s="70"/>
      <c r="K13" s="70"/>
    </row>
    <row r="14" spans="1:11" x14ac:dyDescent="0.15">
      <c r="C14" s="98"/>
      <c r="D14" s="98"/>
      <c r="G14" s="70" t="s">
        <v>75</v>
      </c>
      <c r="H14" s="70"/>
      <c r="I14" s="70"/>
      <c r="J14" s="70"/>
      <c r="K14" s="70"/>
    </row>
    <row r="15" spans="1:11" ht="14" thickBot="1" x14ac:dyDescent="0.2">
      <c r="C15" s="98"/>
      <c r="D15" s="98"/>
      <c r="G15" s="70" t="s">
        <v>70</v>
      </c>
      <c r="H15" s="70"/>
      <c r="I15" s="70"/>
      <c r="J15" s="70"/>
      <c r="K15" s="70"/>
    </row>
    <row r="16" spans="1:11" x14ac:dyDescent="0.15">
      <c r="A16" s="75" t="s">
        <v>3</v>
      </c>
      <c r="B16" s="120" t="s">
        <v>169</v>
      </c>
      <c r="C16" s="3"/>
      <c r="D16" s="3"/>
      <c r="G16" s="70" t="s">
        <v>71</v>
      </c>
      <c r="H16" s="70"/>
      <c r="I16" s="70"/>
      <c r="J16" s="70"/>
      <c r="K16" s="70"/>
    </row>
    <row r="17" spans="1:11" x14ac:dyDescent="0.15">
      <c r="A17" s="76" t="s">
        <v>68</v>
      </c>
      <c r="B17" s="78" t="s">
        <v>170</v>
      </c>
      <c r="D17" s="3"/>
      <c r="G17" s="70" t="s">
        <v>72</v>
      </c>
      <c r="H17" s="70"/>
      <c r="I17" s="70"/>
      <c r="J17" s="70"/>
      <c r="K17" s="70"/>
    </row>
    <row r="18" spans="1:11" x14ac:dyDescent="0.15">
      <c r="A18" s="76" t="s">
        <v>4</v>
      </c>
      <c r="B18" s="136">
        <v>0.86458333333333337</v>
      </c>
      <c r="C18" s="3"/>
      <c r="D18" s="3"/>
      <c r="G18" s="70" t="s">
        <v>73</v>
      </c>
      <c r="H18" s="70"/>
      <c r="I18" s="70"/>
      <c r="J18" s="70"/>
      <c r="K18" s="70"/>
    </row>
    <row r="19" spans="1:11" x14ac:dyDescent="0.15">
      <c r="A19" s="76" t="s">
        <v>5</v>
      </c>
      <c r="B19" s="78"/>
      <c r="C19" s="3"/>
      <c r="D19" s="3"/>
      <c r="G19" s="70" t="s">
        <v>110</v>
      </c>
      <c r="H19" s="70"/>
      <c r="I19" s="70"/>
      <c r="J19" s="70"/>
      <c r="K19" s="70"/>
    </row>
    <row r="20" spans="1:11" x14ac:dyDescent="0.15">
      <c r="A20" s="76" t="s">
        <v>11</v>
      </c>
      <c r="B20" s="78" t="s">
        <v>171</v>
      </c>
      <c r="C20" s="3"/>
      <c r="D20" s="3"/>
      <c r="G20" s="70" t="s">
        <v>76</v>
      </c>
      <c r="H20" s="70"/>
      <c r="I20" s="70"/>
      <c r="J20" s="70"/>
      <c r="K20" s="70"/>
    </row>
    <row r="21" spans="1:11" x14ac:dyDescent="0.15">
      <c r="A21" s="76" t="s">
        <v>117</v>
      </c>
      <c r="B21" s="78"/>
      <c r="C21" s="3"/>
      <c r="D21" s="3"/>
      <c r="G21" s="70" t="s">
        <v>77</v>
      </c>
      <c r="H21" s="70"/>
      <c r="I21" s="70"/>
      <c r="J21" s="70"/>
      <c r="K21" s="70"/>
    </row>
    <row r="22" spans="1:11" ht="14" thickBot="1" x14ac:dyDescent="0.2">
      <c r="A22" s="77" t="s">
        <v>107</v>
      </c>
      <c r="B22" s="79" t="s">
        <v>132</v>
      </c>
      <c r="C22" s="3"/>
      <c r="D22" s="3"/>
    </row>
    <row r="23" spans="1:11" ht="14" thickBot="1" x14ac:dyDescent="0.2">
      <c r="B23" s="3"/>
      <c r="C23" s="3"/>
      <c r="D23" s="3"/>
    </row>
    <row r="24" spans="1:11" x14ac:dyDescent="0.15">
      <c r="A24" s="75" t="s">
        <v>11</v>
      </c>
      <c r="B24" s="80" t="s">
        <v>171</v>
      </c>
      <c r="C24" s="3"/>
      <c r="D24" s="3"/>
    </row>
    <row r="25" spans="1:11" x14ac:dyDescent="0.15">
      <c r="A25" s="76" t="s">
        <v>66</v>
      </c>
      <c r="B25" s="78" t="s">
        <v>122</v>
      </c>
      <c r="D25" s="3"/>
      <c r="H25" s="74"/>
      <c r="I25" s="74"/>
      <c r="J25" s="74"/>
      <c r="K25" s="74"/>
    </row>
    <row r="26" spans="1:11" x14ac:dyDescent="0.15">
      <c r="A26" s="76" t="s">
        <v>13</v>
      </c>
      <c r="B26" s="78" t="s">
        <v>172</v>
      </c>
      <c r="C26" s="3"/>
      <c r="D26" s="3"/>
      <c r="H26" s="74"/>
      <c r="I26" s="74"/>
      <c r="J26" s="74"/>
      <c r="K26" s="74"/>
    </row>
    <row r="27" spans="1:11" x14ac:dyDescent="0.15">
      <c r="A27" s="76" t="s">
        <v>12</v>
      </c>
      <c r="B27" s="78" t="s">
        <v>173</v>
      </c>
      <c r="C27" s="3"/>
      <c r="D27" s="3"/>
    </row>
    <row r="28" spans="1:11" x14ac:dyDescent="0.15">
      <c r="A28" s="76" t="s">
        <v>67</v>
      </c>
      <c r="B28" s="78" t="s">
        <v>174</v>
      </c>
      <c r="D28" s="3"/>
      <c r="G28" s="74"/>
      <c r="H28" s="74"/>
      <c r="I28" s="74"/>
      <c r="J28" s="74"/>
      <c r="K28" s="74"/>
    </row>
    <row r="29" spans="1:11" ht="14" thickBot="1" x14ac:dyDescent="0.2">
      <c r="A29" s="77" t="s">
        <v>14</v>
      </c>
      <c r="B29" s="79" t="s">
        <v>178</v>
      </c>
      <c r="C29" s="3"/>
      <c r="D29" s="3"/>
    </row>
    <row r="30" spans="1:11" x14ac:dyDescent="0.15">
      <c r="C30" s="3"/>
      <c r="D30" s="3"/>
    </row>
    <row r="31" spans="1:11" ht="14" thickBot="1" x14ac:dyDescent="0.2"/>
    <row r="32" spans="1:11" x14ac:dyDescent="0.15">
      <c r="A32" s="75" t="s">
        <v>25</v>
      </c>
      <c r="B32" s="80" t="s">
        <v>175</v>
      </c>
      <c r="C32" s="137" t="s">
        <v>69</v>
      </c>
    </row>
    <row r="33" spans="1:10" x14ac:dyDescent="0.15">
      <c r="A33" s="76" t="s">
        <v>62</v>
      </c>
      <c r="B33" s="78" t="s">
        <v>176</v>
      </c>
      <c r="C33" s="290" t="s">
        <v>74</v>
      </c>
      <c r="D33" s="291"/>
      <c r="E33" s="291"/>
      <c r="F33" s="138"/>
      <c r="G33" s="138"/>
      <c r="H33" s="138"/>
      <c r="I33" s="138"/>
      <c r="J33" s="138"/>
    </row>
    <row r="34" spans="1:10" ht="12.75" customHeight="1" x14ac:dyDescent="0.15">
      <c r="A34" s="76" t="s">
        <v>26</v>
      </c>
      <c r="B34" s="78" t="s">
        <v>177</v>
      </c>
      <c r="C34" s="290"/>
      <c r="D34" s="291"/>
      <c r="E34" s="291"/>
      <c r="F34" s="138"/>
      <c r="G34" s="138"/>
      <c r="H34" s="138"/>
      <c r="I34" s="138"/>
      <c r="J34" s="138"/>
    </row>
    <row r="35" spans="1:10" ht="14" thickBot="1" x14ac:dyDescent="0.2">
      <c r="A35" s="77" t="s">
        <v>63</v>
      </c>
      <c r="B35" s="79" t="s">
        <v>109</v>
      </c>
      <c r="C35" s="290"/>
      <c r="D35" s="291"/>
      <c r="E35" s="291"/>
      <c r="F35" s="138"/>
      <c r="G35" s="138"/>
      <c r="H35" s="138"/>
      <c r="I35" s="138"/>
      <c r="J35" s="138"/>
    </row>
    <row r="36" spans="1:10" ht="14" thickBot="1" x14ac:dyDescent="0.2">
      <c r="C36" s="138"/>
      <c r="D36" s="138"/>
      <c r="E36" s="138"/>
      <c r="F36" s="138"/>
      <c r="G36" s="138"/>
      <c r="H36" s="138"/>
      <c r="I36" s="138"/>
      <c r="J36" s="138"/>
    </row>
    <row r="37" spans="1:10" x14ac:dyDescent="0.15">
      <c r="A37" s="101" t="s">
        <v>115</v>
      </c>
      <c r="B37" s="78" t="s">
        <v>114</v>
      </c>
    </row>
    <row r="38" spans="1:10" x14ac:dyDescent="0.15">
      <c r="A38" s="68" t="s">
        <v>100</v>
      </c>
      <c r="B38" s="103" t="s">
        <v>108</v>
      </c>
    </row>
    <row r="39" spans="1:10" x14ac:dyDescent="0.15">
      <c r="A39" s="68" t="s">
        <v>101</v>
      </c>
      <c r="B39" s="103"/>
    </row>
    <row r="40" spans="1:10" x14ac:dyDescent="0.15">
      <c r="A40" s="68" t="s">
        <v>102</v>
      </c>
      <c r="B40" s="104"/>
    </row>
    <row r="41" spans="1:10" x14ac:dyDescent="0.15">
      <c r="A41" s="68" t="s">
        <v>103</v>
      </c>
      <c r="B41" s="78" t="s">
        <v>123</v>
      </c>
    </row>
    <row r="42" spans="1:10" x14ac:dyDescent="0.15">
      <c r="A42" s="68" t="s">
        <v>104</v>
      </c>
      <c r="B42" s="103" t="s">
        <v>108</v>
      </c>
      <c r="C42" s="102"/>
    </row>
    <row r="43" spans="1:10" x14ac:dyDescent="0.15">
      <c r="A43" s="68" t="s">
        <v>105</v>
      </c>
      <c r="B43" s="103"/>
    </row>
    <row r="44" spans="1:10" ht="14" thickBot="1" x14ac:dyDescent="0.2">
      <c r="A44" s="69" t="s">
        <v>106</v>
      </c>
      <c r="B44" s="105"/>
    </row>
    <row r="46" spans="1:10" x14ac:dyDescent="0.15">
      <c r="C46" s="102"/>
    </row>
  </sheetData>
  <mergeCells count="1">
    <mergeCell ref="C33:E35"/>
  </mergeCells>
  <phoneticPr fontId="2" type="noConversion"/>
  <pageMargins left="0.25" right="0.25" top="0.75" bottom="0.75" header="0.3" footer="0.3"/>
  <pageSetup orientation="portrait" verticalDpi="597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42"/>
  <sheetViews>
    <sheetView zoomScaleNormal="100" workbookViewId="0">
      <selection activeCell="J18" sqref="J18"/>
    </sheetView>
  </sheetViews>
  <sheetFormatPr baseColWidth="10" defaultColWidth="8.83203125" defaultRowHeight="13" x14ac:dyDescent="0.15"/>
  <cols>
    <col min="1" max="5" width="3.5" customWidth="1"/>
    <col min="6" max="6" width="7.1640625" bestFit="1" customWidth="1"/>
    <col min="7" max="12" width="3.5" customWidth="1"/>
    <col min="14" max="14" width="14.83203125" customWidth="1"/>
    <col min="18" max="18" width="18" customWidth="1"/>
  </cols>
  <sheetData>
    <row r="1" spans="1:16" ht="18" x14ac:dyDescent="0.2">
      <c r="A1" s="47"/>
      <c r="B1" s="48"/>
      <c r="C1" s="48"/>
      <c r="D1" s="49"/>
      <c r="E1" s="49"/>
      <c r="F1" s="49"/>
      <c r="G1" s="49"/>
      <c r="H1" s="50"/>
      <c r="I1" s="50"/>
      <c r="J1" s="48"/>
      <c r="K1" s="48"/>
      <c r="L1" s="48"/>
      <c r="M1" s="48"/>
      <c r="N1" s="121" t="str">
        <f>'Input Data'!B22</f>
        <v>CKFOA</v>
      </c>
      <c r="O1" s="1"/>
      <c r="P1" s="163"/>
    </row>
    <row r="2" spans="1:16" ht="12.75" customHeight="1" x14ac:dyDescent="0.2">
      <c r="A2" s="122"/>
      <c r="B2" s="1"/>
      <c r="C2" s="1"/>
      <c r="D2" s="46"/>
      <c r="E2" s="46"/>
      <c r="F2" s="46"/>
      <c r="G2" s="46"/>
      <c r="H2" s="2"/>
      <c r="I2" s="2"/>
      <c r="J2" s="1"/>
      <c r="K2" s="1"/>
      <c r="L2" s="1"/>
      <c r="M2" s="1"/>
      <c r="N2" s="143" t="str">
        <f>'Input Data'!A41&amp;", "&amp;'Input Data'!B41</f>
        <v>Officials Supervisor, Keith Morgan</v>
      </c>
      <c r="O2" s="1"/>
    </row>
    <row r="3" spans="1:16" ht="12.75" customHeight="1" x14ac:dyDescent="0.2">
      <c r="A3" s="122"/>
      <c r="B3" s="1"/>
      <c r="C3" s="1"/>
      <c r="D3" s="46"/>
      <c r="E3" s="46"/>
      <c r="F3" s="46"/>
      <c r="G3" s="46"/>
      <c r="H3" s="2"/>
      <c r="I3" s="2"/>
      <c r="J3" s="1"/>
      <c r="K3" s="292" t="s">
        <v>134</v>
      </c>
      <c r="L3" s="292"/>
      <c r="M3" s="292"/>
      <c r="N3" s="293"/>
    </row>
    <row r="4" spans="1:16" ht="12.75" customHeight="1" x14ac:dyDescent="0.2">
      <c r="A4" s="122"/>
      <c r="B4" s="1"/>
      <c r="C4" s="1"/>
      <c r="D4" s="46"/>
      <c r="E4" s="46"/>
      <c r="F4" s="46"/>
      <c r="G4" s="46"/>
      <c r="H4" s="2"/>
      <c r="I4" s="2"/>
      <c r="J4" s="1"/>
      <c r="K4" s="292"/>
      <c r="L4" s="292"/>
      <c r="M4" s="292"/>
      <c r="N4" s="293"/>
    </row>
    <row r="5" spans="1:16" ht="12.75" customHeight="1" x14ac:dyDescent="0.2">
      <c r="A5" s="122"/>
      <c r="B5" s="1"/>
      <c r="C5" s="1"/>
      <c r="D5" s="46"/>
      <c r="E5" s="46"/>
      <c r="F5" s="46"/>
      <c r="G5" s="46"/>
      <c r="H5" s="2"/>
      <c r="I5" s="2"/>
      <c r="J5" s="1"/>
      <c r="K5" s="292"/>
      <c r="L5" s="292"/>
      <c r="M5" s="292"/>
      <c r="N5" s="293"/>
    </row>
    <row r="6" spans="1:16" ht="12.75" customHeight="1" x14ac:dyDescent="0.2">
      <c r="A6" s="123"/>
      <c r="B6" s="1"/>
      <c r="C6" s="1"/>
      <c r="D6" s="46"/>
      <c r="E6" s="46"/>
      <c r="F6" s="46"/>
      <c r="G6" s="46"/>
      <c r="H6" s="2"/>
      <c r="I6" s="2"/>
      <c r="J6" s="1"/>
      <c r="K6" s="294"/>
      <c r="L6" s="294"/>
      <c r="M6" s="294"/>
      <c r="N6" s="295"/>
      <c r="O6" s="1"/>
    </row>
    <row r="7" spans="1:16" ht="18" x14ac:dyDescent="0.2">
      <c r="A7" s="47" t="str">
        <f>'Input Data'!A24</f>
        <v>Home Team</v>
      </c>
      <c r="B7" s="48"/>
      <c r="C7" s="48"/>
      <c r="D7" s="49"/>
      <c r="E7" s="49"/>
      <c r="F7" s="49"/>
      <c r="G7" s="47" t="str">
        <f>"  "&amp;'Input Data'!$B$24&amp;" - "&amp;"Coach "&amp;'Input Data'!$B$26</f>
        <v xml:space="preserve">  Bourbon County - Coach John Hodge</v>
      </c>
      <c r="H7" s="50"/>
      <c r="I7" s="50"/>
      <c r="J7" s="48"/>
      <c r="K7" s="48"/>
      <c r="L7" s="48"/>
      <c r="M7" s="48"/>
      <c r="N7" s="51"/>
      <c r="O7" s="1"/>
    </row>
    <row r="8" spans="1:16" ht="14" x14ac:dyDescent="0.15">
      <c r="A8" s="228" t="str">
        <f>'Input Data'!A27</f>
        <v>Visiting Team</v>
      </c>
      <c r="B8" s="229"/>
      <c r="C8" s="229"/>
      <c r="D8" s="229"/>
      <c r="E8" s="229"/>
      <c r="F8" s="229"/>
      <c r="G8" s="228" t="str">
        <f>"  "&amp;'Input Data'!$B$27&amp;" - "&amp;"Coach "&amp;'Input Data'!$B$29</f>
        <v xml:space="preserve">  Grant County - Coach Jacob Morris</v>
      </c>
      <c r="H8" s="229"/>
      <c r="I8" s="229"/>
      <c r="J8" s="229"/>
      <c r="K8" s="229"/>
      <c r="L8" s="229"/>
      <c r="M8" s="229"/>
      <c r="N8" s="230"/>
      <c r="O8" s="1"/>
    </row>
    <row r="9" spans="1:16" ht="18" x14ac:dyDescent="0.2">
      <c r="A9" s="189" t="s">
        <v>3</v>
      </c>
      <c r="B9" s="5"/>
      <c r="C9" s="5"/>
      <c r="D9" s="53"/>
      <c r="E9" s="53"/>
      <c r="F9" s="53"/>
      <c r="G9" s="52" t="str">
        <f>"  "&amp;'Input Data'!$B$17&amp;", "&amp;'Input Data'!$B$16&amp;""</f>
        <v xml:space="preserve">  Saturday, 8/25/2018</v>
      </c>
      <c r="H9" s="53"/>
      <c r="I9" s="53"/>
      <c r="J9" s="5"/>
      <c r="K9" s="5"/>
      <c r="L9" s="5"/>
      <c r="M9" s="5"/>
      <c r="N9" s="54"/>
      <c r="O9" s="1"/>
    </row>
    <row r="10" spans="1:16" ht="4" customHeight="1" x14ac:dyDescent="0.2">
      <c r="A10" s="144"/>
      <c r="B10" s="145"/>
      <c r="C10" s="145"/>
      <c r="D10" s="146"/>
      <c r="E10" s="146"/>
      <c r="F10" s="146"/>
      <c r="G10" s="145"/>
      <c r="H10" s="146"/>
      <c r="I10" s="146"/>
      <c r="J10" s="145"/>
      <c r="K10" s="145"/>
      <c r="L10" s="145"/>
      <c r="M10" s="145"/>
      <c r="N10" s="147"/>
      <c r="O10" s="1"/>
    </row>
    <row r="11" spans="1:16" ht="18" x14ac:dyDescent="0.2">
      <c r="A11" s="117" t="str">
        <f>'Input Data'!$A$7</f>
        <v>Referee</v>
      </c>
      <c r="B11" s="48"/>
      <c r="C11" s="48"/>
      <c r="D11" s="49"/>
      <c r="E11" s="49"/>
      <c r="F11" s="49"/>
      <c r="G11" s="117" t="str">
        <f>"   "&amp;'Input Data'!$B$7</f>
        <v xml:space="preserve">   Joseph Ammerman</v>
      </c>
      <c r="H11" s="50"/>
      <c r="I11" s="50"/>
      <c r="J11" s="48"/>
      <c r="K11" s="48"/>
      <c r="L11" s="48"/>
      <c r="M11" s="48"/>
      <c r="N11" s="51"/>
      <c r="O11" s="1"/>
    </row>
    <row r="12" spans="1:16" ht="18" x14ac:dyDescent="0.2">
      <c r="A12" s="117" t="str">
        <f>'Input Data'!$A$8</f>
        <v>Umpire</v>
      </c>
      <c r="B12" s="48"/>
      <c r="C12" s="48"/>
      <c r="D12" s="49"/>
      <c r="E12" s="49"/>
      <c r="F12" s="49"/>
      <c r="G12" s="108" t="str">
        <f>"   "&amp;'Input Data'!$B$8</f>
        <v xml:space="preserve">   Brandon Shields</v>
      </c>
      <c r="H12" s="61"/>
      <c r="I12" s="61"/>
      <c r="J12" s="6"/>
      <c r="K12" s="6"/>
      <c r="L12" s="6"/>
      <c r="M12" s="6"/>
      <c r="N12" s="62"/>
      <c r="O12" s="1"/>
      <c r="P12" s="142"/>
    </row>
    <row r="13" spans="1:16" ht="18" x14ac:dyDescent="0.2">
      <c r="A13" s="177" t="str">
        <f>'Input Data'!$A$10</f>
        <v>Line Judge</v>
      </c>
      <c r="B13" s="178"/>
      <c r="C13" s="178"/>
      <c r="D13" s="178"/>
      <c r="E13" s="178"/>
      <c r="F13" s="272" t="s">
        <v>112</v>
      </c>
      <c r="G13" s="179" t="str">
        <f>"   "&amp;'Input Data'!$B$10</f>
        <v xml:space="preserve">   Jeremy Enlow</v>
      </c>
      <c r="H13" s="180"/>
      <c r="I13" s="180"/>
      <c r="J13" s="181"/>
      <c r="K13" s="181"/>
      <c r="L13" s="181"/>
      <c r="M13" s="181"/>
      <c r="N13" s="182"/>
      <c r="O13" s="1"/>
    </row>
    <row r="14" spans="1:16" ht="18" x14ac:dyDescent="0.2">
      <c r="A14" s="183" t="str">
        <f>'Input Data'!$A$12</f>
        <v>Field Judge</v>
      </c>
      <c r="B14" s="184"/>
      <c r="C14" s="184"/>
      <c r="D14" s="184"/>
      <c r="E14" s="184"/>
      <c r="F14" s="272" t="s">
        <v>112</v>
      </c>
      <c r="G14" s="185" t="str">
        <f>"   "&amp;'Input Data'!$B$12</f>
        <v xml:space="preserve">   Jimmy Powell</v>
      </c>
      <c r="H14" s="186"/>
      <c r="I14" s="186"/>
      <c r="J14" s="187"/>
      <c r="K14" s="187"/>
      <c r="L14" s="187"/>
      <c r="M14" s="187"/>
      <c r="N14" s="188"/>
      <c r="O14" s="1"/>
    </row>
    <row r="15" spans="1:16" ht="18" x14ac:dyDescent="0.2">
      <c r="A15" s="165" t="str">
        <f>'Input Data'!$A$9</f>
        <v>Head Linesman</v>
      </c>
      <c r="B15" s="166"/>
      <c r="C15" s="166"/>
      <c r="D15" s="166"/>
      <c r="E15" s="166"/>
      <c r="F15" s="271" t="s">
        <v>111</v>
      </c>
      <c r="G15" s="167" t="str">
        <f>"   "&amp;'Input Data'!$B$9</f>
        <v xml:space="preserve">   Aaron Haney</v>
      </c>
      <c r="H15" s="168"/>
      <c r="I15" s="168"/>
      <c r="J15" s="169"/>
      <c r="K15" s="169"/>
      <c r="L15" s="169"/>
      <c r="M15" s="169"/>
      <c r="N15" s="170"/>
      <c r="O15" s="1"/>
    </row>
    <row r="16" spans="1:16" ht="18" x14ac:dyDescent="0.2">
      <c r="A16" s="171" t="str">
        <f>'Input Data'!$A$11</f>
        <v>Side Judge</v>
      </c>
      <c r="B16" s="172"/>
      <c r="C16" s="172"/>
      <c r="D16" s="172"/>
      <c r="E16" s="172"/>
      <c r="F16" s="271" t="s">
        <v>111</v>
      </c>
      <c r="G16" s="173" t="str">
        <f>"   "&amp;'Input Data'!$B$11</f>
        <v xml:space="preserve">   Andy Cecil</v>
      </c>
      <c r="H16" s="174"/>
      <c r="I16" s="174"/>
      <c r="J16" s="175"/>
      <c r="K16" s="175"/>
      <c r="L16" s="175"/>
      <c r="M16" s="175"/>
      <c r="N16" s="176"/>
      <c r="O16" s="1"/>
    </row>
    <row r="17" spans="1:18" ht="18" x14ac:dyDescent="0.2">
      <c r="A17" s="164" t="str">
        <f>'Input Data'!$A$13</f>
        <v>Back Judge</v>
      </c>
      <c r="B17" s="134"/>
      <c r="C17" s="134"/>
      <c r="D17" s="162"/>
      <c r="E17" s="162"/>
      <c r="F17" s="162"/>
      <c r="G17" s="63" t="str">
        <f>"   "&amp;'Input Data'!$B$13</f>
        <v xml:space="preserve">   Tyler Pruden</v>
      </c>
      <c r="H17" s="59"/>
      <c r="I17" s="59"/>
      <c r="J17" s="106"/>
      <c r="K17" s="106"/>
      <c r="L17" s="106"/>
      <c r="M17" s="106"/>
      <c r="N17" s="107"/>
      <c r="O17" s="1"/>
    </row>
    <row r="18" spans="1:18" ht="18" x14ac:dyDescent="0.2">
      <c r="A18" s="126"/>
      <c r="B18" s="56"/>
      <c r="C18" s="56"/>
      <c r="D18" s="46"/>
      <c r="E18" s="46"/>
      <c r="F18" s="46"/>
      <c r="G18" s="126"/>
      <c r="H18" s="46"/>
      <c r="I18" s="46"/>
      <c r="J18" s="56"/>
      <c r="K18" s="56"/>
      <c r="L18" s="56"/>
      <c r="M18" s="56"/>
      <c r="N18" s="56"/>
      <c r="O18" s="1"/>
    </row>
    <row r="19" spans="1:18" ht="18" x14ac:dyDescent="0.2">
      <c r="A19" s="46"/>
      <c r="B19" s="46"/>
      <c r="C19" s="46"/>
      <c r="D19" s="46"/>
      <c r="E19" s="46"/>
      <c r="F19" s="46"/>
      <c r="G19" s="46"/>
      <c r="H19" s="2"/>
      <c r="I19" s="2"/>
      <c r="J19" s="1"/>
      <c r="K19" s="1"/>
      <c r="L19" s="1"/>
    </row>
    <row r="20" spans="1:18" ht="18" x14ac:dyDescent="0.2">
      <c r="A20" s="47"/>
      <c r="B20" s="48"/>
      <c r="C20" s="48"/>
      <c r="D20" s="49"/>
      <c r="E20" s="49"/>
      <c r="F20" s="49"/>
      <c r="G20" s="49"/>
      <c r="H20" s="50"/>
      <c r="I20" s="50"/>
      <c r="J20" s="48"/>
      <c r="K20" s="48"/>
      <c r="L20" s="48"/>
      <c r="M20" s="48"/>
      <c r="N20" s="121" t="str">
        <f>'Input Data'!B22</f>
        <v>CKFOA</v>
      </c>
    </row>
    <row r="21" spans="1:18" ht="12.75" customHeight="1" x14ac:dyDescent="0.2">
      <c r="A21" s="122"/>
      <c r="B21" s="1"/>
      <c r="C21" s="1"/>
      <c r="D21" s="46"/>
      <c r="E21" s="46"/>
      <c r="F21" s="46"/>
      <c r="G21" s="46"/>
      <c r="H21" s="2"/>
      <c r="I21" s="2"/>
      <c r="J21" s="1"/>
      <c r="K21" s="1"/>
      <c r="L21" s="1"/>
      <c r="M21" s="1"/>
      <c r="N21" s="143" t="str">
        <f>N2</f>
        <v>Officials Supervisor, Keith Morgan</v>
      </c>
    </row>
    <row r="22" spans="1:18" ht="12.75" customHeight="1" x14ac:dyDescent="0.2">
      <c r="A22" s="122"/>
      <c r="B22" s="1"/>
      <c r="C22" s="1"/>
      <c r="D22" s="46"/>
      <c r="E22" s="46"/>
      <c r="F22" s="46"/>
      <c r="G22" s="46"/>
      <c r="H22" s="2"/>
      <c r="I22" s="2"/>
      <c r="J22" s="1"/>
      <c r="K22" s="292" t="s">
        <v>134</v>
      </c>
      <c r="L22" s="292"/>
      <c r="M22" s="292"/>
      <c r="N22" s="293"/>
    </row>
    <row r="23" spans="1:18" ht="12.75" customHeight="1" x14ac:dyDescent="0.2">
      <c r="A23" s="122"/>
      <c r="B23" s="1"/>
      <c r="C23" s="1"/>
      <c r="D23" s="46"/>
      <c r="E23" s="46"/>
      <c r="F23" s="46"/>
      <c r="G23" s="46"/>
      <c r="H23" s="2"/>
      <c r="I23" s="2"/>
      <c r="J23" s="1"/>
      <c r="K23" s="292"/>
      <c r="L23" s="292"/>
      <c r="M23" s="292"/>
      <c r="N23" s="293"/>
      <c r="R23" t="s">
        <v>116</v>
      </c>
    </row>
    <row r="24" spans="1:18" ht="12.75" customHeight="1" x14ac:dyDescent="0.2">
      <c r="A24" s="122"/>
      <c r="B24" s="1"/>
      <c r="C24" s="1"/>
      <c r="D24" s="46"/>
      <c r="E24" s="46"/>
      <c r="F24" s="46"/>
      <c r="G24" s="46"/>
      <c r="H24" s="2"/>
      <c r="I24" s="2"/>
      <c r="J24" s="1"/>
      <c r="K24" s="292"/>
      <c r="L24" s="292"/>
      <c r="M24" s="292"/>
      <c r="N24" s="293"/>
    </row>
    <row r="25" spans="1:18" ht="12.75" customHeight="1" x14ac:dyDescent="0.2">
      <c r="A25" s="123"/>
      <c r="B25" s="1"/>
      <c r="C25" s="1"/>
      <c r="D25" s="46"/>
      <c r="E25" s="46"/>
      <c r="F25" s="46"/>
      <c r="G25" s="46"/>
      <c r="H25" s="2"/>
      <c r="I25" s="2"/>
      <c r="J25" s="1"/>
      <c r="K25" s="294"/>
      <c r="L25" s="294"/>
      <c r="M25" s="294"/>
      <c r="N25" s="295"/>
    </row>
    <row r="26" spans="1:18" ht="14" x14ac:dyDescent="0.15">
      <c r="A26" s="225" t="str">
        <f>'Input Data'!A24</f>
        <v>Home Team</v>
      </c>
      <c r="B26" s="226"/>
      <c r="C26" s="226"/>
      <c r="D26" s="226"/>
      <c r="E26" s="226"/>
      <c r="F26" s="226"/>
      <c r="G26" s="225" t="str">
        <f>"  "&amp;'Input Data'!$B$24&amp;" - "&amp;"Coach "&amp;'Input Data'!$B$26</f>
        <v xml:space="preserve">  Bourbon County - Coach John Hodge</v>
      </c>
      <c r="H26" s="226"/>
      <c r="I26" s="226"/>
      <c r="J26" s="226"/>
      <c r="K26" s="226"/>
      <c r="L26" s="226"/>
      <c r="M26" s="226"/>
      <c r="N26" s="227"/>
    </row>
    <row r="27" spans="1:18" s="66" customFormat="1" ht="18" x14ac:dyDescent="0.2">
      <c r="A27" s="63" t="str">
        <f>'Input Data'!A27</f>
        <v>Visiting Team</v>
      </c>
      <c r="B27" s="64"/>
      <c r="C27" s="64"/>
      <c r="D27" s="59"/>
      <c r="E27" s="59"/>
      <c r="F27" s="59"/>
      <c r="G27" s="63" t="str">
        <f>"  "&amp;'Input Data'!$B$27&amp;" - "&amp;"Coach "&amp;'Input Data'!$B$29</f>
        <v xml:space="preserve">  Grant County - Coach Jacob Morris</v>
      </c>
      <c r="H27" s="59"/>
      <c r="I27" s="59"/>
      <c r="J27" s="64"/>
      <c r="K27" s="64"/>
      <c r="L27" s="64"/>
      <c r="M27" s="64"/>
      <c r="N27" s="65"/>
    </row>
    <row r="28" spans="1:18" ht="18" x14ac:dyDescent="0.2">
      <c r="A28" s="190" t="s">
        <v>3</v>
      </c>
      <c r="B28" s="6"/>
      <c r="C28" s="6"/>
      <c r="D28" s="61"/>
      <c r="E28" s="61"/>
      <c r="F28" s="61"/>
      <c r="G28" s="60" t="str">
        <f>"  "&amp;'Input Data'!$B$17&amp;", "&amp;'Input Data'!$B$16&amp;""</f>
        <v xml:space="preserve">  Saturday, 8/25/2018</v>
      </c>
      <c r="H28" s="61"/>
      <c r="I28" s="61"/>
      <c r="J28" s="6"/>
      <c r="K28" s="6"/>
      <c r="L28" s="6"/>
      <c r="M28" s="6"/>
      <c r="N28" s="62"/>
    </row>
    <row r="29" spans="1:18" ht="4" customHeight="1" x14ac:dyDescent="0.2">
      <c r="A29" s="148"/>
      <c r="B29" s="149"/>
      <c r="C29" s="149"/>
      <c r="D29" s="150"/>
      <c r="E29" s="150"/>
      <c r="F29" s="150"/>
      <c r="G29" s="149"/>
      <c r="H29" s="150"/>
      <c r="I29" s="150"/>
      <c r="J29" s="149"/>
      <c r="K29" s="149"/>
      <c r="L29" s="149"/>
      <c r="M29" s="149"/>
      <c r="N29" s="151"/>
    </row>
    <row r="30" spans="1:18" ht="18" x14ac:dyDescent="0.2">
      <c r="A30" s="117" t="str">
        <f>'Input Data'!$A$7</f>
        <v>Referee</v>
      </c>
      <c r="B30" s="48"/>
      <c r="C30" s="48"/>
      <c r="D30" s="49"/>
      <c r="E30" s="49"/>
      <c r="F30" s="49"/>
      <c r="G30" s="117" t="str">
        <f>"   "&amp;'Input Data'!$B$7</f>
        <v xml:space="preserve">   Joseph Ammerman</v>
      </c>
      <c r="H30" s="50"/>
      <c r="I30" s="50"/>
      <c r="J30" s="48"/>
      <c r="K30" s="48"/>
      <c r="L30" s="48"/>
      <c r="M30" s="48"/>
      <c r="N30" s="51"/>
    </row>
    <row r="31" spans="1:18" ht="18" x14ac:dyDescent="0.2">
      <c r="A31" s="117" t="str">
        <f>'Input Data'!$A$8</f>
        <v>Umpire</v>
      </c>
      <c r="B31" s="48"/>
      <c r="C31" s="48"/>
      <c r="D31" s="49"/>
      <c r="E31" s="49"/>
      <c r="F31" s="49"/>
      <c r="G31" s="108" t="str">
        <f>"   "&amp;'Input Data'!$B$8</f>
        <v xml:space="preserve">   Brandon Shields</v>
      </c>
      <c r="H31" s="61"/>
      <c r="I31" s="61"/>
      <c r="J31" s="6"/>
      <c r="K31" s="6"/>
      <c r="L31" s="6"/>
      <c r="M31" s="6"/>
      <c r="N31" s="62"/>
      <c r="O31" s="56"/>
      <c r="P31" s="56"/>
    </row>
    <row r="32" spans="1:18" ht="18" x14ac:dyDescent="0.2">
      <c r="A32" s="177" t="str">
        <f>'Input Data'!$A$9</f>
        <v>Head Linesman</v>
      </c>
      <c r="B32" s="178"/>
      <c r="C32" s="178"/>
      <c r="D32" s="178"/>
      <c r="E32" s="178"/>
      <c r="F32" s="272" t="s">
        <v>112</v>
      </c>
      <c r="G32" s="179" t="str">
        <f>"   "&amp;'Input Data'!$B$9</f>
        <v xml:space="preserve">   Aaron Haney</v>
      </c>
      <c r="H32" s="180"/>
      <c r="I32" s="180"/>
      <c r="J32" s="181"/>
      <c r="K32" s="181"/>
      <c r="L32" s="181"/>
      <c r="M32" s="181"/>
      <c r="N32" s="182"/>
      <c r="O32" s="56"/>
      <c r="P32" s="56"/>
    </row>
    <row r="33" spans="1:22" ht="18" x14ac:dyDescent="0.2">
      <c r="A33" s="183" t="str">
        <f>'Input Data'!$A$11</f>
        <v>Side Judge</v>
      </c>
      <c r="B33" s="184"/>
      <c r="C33" s="184"/>
      <c r="D33" s="184"/>
      <c r="E33" s="184"/>
      <c r="F33" s="272" t="s">
        <v>112</v>
      </c>
      <c r="G33" s="185" t="str">
        <f>"   "&amp;'Input Data'!$B$11</f>
        <v xml:space="preserve">   Andy Cecil</v>
      </c>
      <c r="H33" s="186"/>
      <c r="I33" s="186"/>
      <c r="J33" s="187"/>
      <c r="K33" s="187"/>
      <c r="L33" s="187"/>
      <c r="M33" s="187"/>
      <c r="N33" s="188"/>
      <c r="O33" s="56"/>
      <c r="P33" s="56"/>
    </row>
    <row r="34" spans="1:22" ht="18" x14ac:dyDescent="0.2">
      <c r="A34" s="165" t="str">
        <f>'Input Data'!$A$10</f>
        <v>Line Judge</v>
      </c>
      <c r="B34" s="166"/>
      <c r="C34" s="166"/>
      <c r="D34" s="166"/>
      <c r="E34" s="166"/>
      <c r="F34" s="273" t="s">
        <v>111</v>
      </c>
      <c r="G34" s="167" t="str">
        <f>"   "&amp;'Input Data'!$B$10</f>
        <v xml:space="preserve">   Jeremy Enlow</v>
      </c>
      <c r="H34" s="168"/>
      <c r="I34" s="168"/>
      <c r="J34" s="169"/>
      <c r="K34" s="169"/>
      <c r="L34" s="169"/>
      <c r="M34" s="169"/>
      <c r="N34" s="170"/>
      <c r="O34" s="57"/>
      <c r="P34" s="57"/>
      <c r="Q34" s="55"/>
      <c r="R34" s="55"/>
      <c r="T34" s="56"/>
      <c r="U34" s="56"/>
      <c r="V34" s="56"/>
    </row>
    <row r="35" spans="1:22" ht="18" x14ac:dyDescent="0.2">
      <c r="A35" s="171" t="str">
        <f>'Input Data'!$A$12</f>
        <v>Field Judge</v>
      </c>
      <c r="B35" s="172"/>
      <c r="C35" s="172"/>
      <c r="D35" s="172"/>
      <c r="E35" s="172"/>
      <c r="F35" s="271" t="s">
        <v>111</v>
      </c>
      <c r="G35" s="173" t="str">
        <f>"   "&amp;'Input Data'!$B$12</f>
        <v xml:space="preserve">   Jimmy Powell</v>
      </c>
      <c r="H35" s="174"/>
      <c r="I35" s="174"/>
      <c r="J35" s="175"/>
      <c r="K35" s="175"/>
      <c r="L35" s="175"/>
      <c r="M35" s="175"/>
      <c r="N35" s="176"/>
      <c r="O35" s="57"/>
      <c r="P35" s="57"/>
      <c r="Q35" s="55"/>
      <c r="R35" s="55"/>
      <c r="T35" s="56"/>
      <c r="U35" s="56"/>
      <c r="V35" s="56"/>
    </row>
    <row r="36" spans="1:22" ht="18" x14ac:dyDescent="0.2">
      <c r="A36" s="164" t="str">
        <f>'Input Data'!$A$13</f>
        <v>Back Judge</v>
      </c>
      <c r="B36" s="134"/>
      <c r="C36" s="134"/>
      <c r="D36" s="162"/>
      <c r="E36" s="162"/>
      <c r="F36" s="162"/>
      <c r="G36" s="63" t="str">
        <f>"   "&amp;'Input Data'!$B$13</f>
        <v xml:space="preserve">   Tyler Pruden</v>
      </c>
      <c r="H36" s="59"/>
      <c r="I36" s="59"/>
      <c r="J36" s="106"/>
      <c r="K36" s="106"/>
      <c r="L36" s="106"/>
      <c r="M36" s="106"/>
      <c r="N36" s="107"/>
      <c r="O36" s="57"/>
      <c r="P36" s="57"/>
      <c r="Q36" s="55"/>
      <c r="R36" s="55"/>
      <c r="T36" s="56"/>
      <c r="U36" s="56"/>
      <c r="V36" s="56"/>
    </row>
    <row r="37" spans="1:22" ht="18" x14ac:dyDescent="0.2">
      <c r="A37" s="126"/>
      <c r="B37" s="127"/>
      <c r="C37" s="127"/>
      <c r="D37" s="128"/>
      <c r="E37" s="128"/>
      <c r="F37" s="128"/>
      <c r="G37" s="127"/>
      <c r="H37" s="128"/>
      <c r="I37" s="128"/>
      <c r="J37" s="127"/>
      <c r="K37" s="127"/>
      <c r="L37" s="127"/>
      <c r="M37" s="127"/>
      <c r="N37" s="127"/>
      <c r="O37" s="57"/>
      <c r="P37" s="57"/>
      <c r="Q37" s="55"/>
      <c r="R37" s="55"/>
      <c r="T37" s="56"/>
      <c r="U37" s="56"/>
      <c r="V37" s="56"/>
    </row>
    <row r="38" spans="1:22" ht="20" x14ac:dyDescent="0.2">
      <c r="A38" s="1"/>
      <c r="B38" s="1"/>
      <c r="C38" s="1"/>
      <c r="D38" s="46"/>
      <c r="E38" s="46"/>
      <c r="F38" s="46"/>
      <c r="G38" s="1"/>
      <c r="H38" s="2"/>
      <c r="I38" s="2"/>
      <c r="J38" s="1"/>
      <c r="K38" s="1"/>
      <c r="L38" s="1"/>
      <c r="M38" s="1"/>
      <c r="N38" s="1"/>
      <c r="O38" s="57"/>
      <c r="P38" s="57"/>
      <c r="Q38" s="55"/>
      <c r="R38" s="55"/>
      <c r="T38" s="56"/>
      <c r="U38" s="71"/>
      <c r="V38" s="56"/>
    </row>
    <row r="39" spans="1:22" ht="18" x14ac:dyDescent="0.2">
      <c r="A39" s="1"/>
      <c r="B39" s="1"/>
      <c r="C39" s="1"/>
      <c r="D39" s="46"/>
      <c r="E39" s="46"/>
      <c r="F39" s="46"/>
      <c r="G39" s="1"/>
      <c r="H39" s="2"/>
      <c r="I39" s="2"/>
      <c r="J39" s="1"/>
      <c r="K39" s="1"/>
      <c r="L39" s="1"/>
      <c r="M39" s="1"/>
      <c r="N39" s="1"/>
      <c r="O39" s="57"/>
      <c r="P39" s="57"/>
      <c r="Q39" s="55"/>
      <c r="R39" s="55"/>
      <c r="T39" s="56"/>
      <c r="U39" s="56"/>
      <c r="V39" s="56"/>
    </row>
    <row r="40" spans="1:22" x14ac:dyDescent="0.1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</row>
    <row r="41" spans="1:22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22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</sheetData>
  <mergeCells count="2">
    <mergeCell ref="K3:N6"/>
    <mergeCell ref="K22:N25"/>
  </mergeCells>
  <phoneticPr fontId="2" type="noConversion"/>
  <pageMargins left="0.05" right="0.05" top="0.25" bottom="0.25" header="0.5" footer="0.5"/>
  <pageSetup scale="74" orientation="portrait" verticalDpi="597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63"/>
  <sheetViews>
    <sheetView zoomScale="70" zoomScaleNormal="70" workbookViewId="0"/>
  </sheetViews>
  <sheetFormatPr baseColWidth="10" defaultColWidth="9.1640625" defaultRowHeight="13" x14ac:dyDescent="0.15"/>
  <cols>
    <col min="1" max="1" width="16.1640625" style="193" customWidth="1"/>
    <col min="2" max="2" width="19.6640625" style="193" customWidth="1"/>
    <col min="3" max="3" width="40.83203125" style="193" customWidth="1"/>
    <col min="4" max="4" width="80.5" style="193" customWidth="1"/>
    <col min="5" max="5" width="17.83203125" style="193" customWidth="1"/>
    <col min="6" max="6" width="13.33203125" style="193" customWidth="1"/>
    <col min="7" max="7" width="14" style="193" customWidth="1"/>
    <col min="8" max="8" width="39" style="193" bestFit="1" customWidth="1"/>
    <col min="9" max="16384" width="9.1640625" style="193"/>
  </cols>
  <sheetData>
    <row r="1" spans="1:8" ht="25" x14ac:dyDescent="0.25">
      <c r="A1" s="191" t="s">
        <v>133</v>
      </c>
      <c r="B1" s="191"/>
      <c r="C1" s="191"/>
      <c r="D1" s="192"/>
      <c r="E1" s="192"/>
      <c r="F1" s="192"/>
      <c r="G1" s="192"/>
      <c r="H1" s="192"/>
    </row>
    <row r="2" spans="1:8" ht="25" x14ac:dyDescent="0.25">
      <c r="A2" s="191" t="s">
        <v>113</v>
      </c>
      <c r="B2" s="191"/>
      <c r="C2" s="191"/>
      <c r="D2" s="192"/>
      <c r="E2" s="192"/>
      <c r="F2" s="192"/>
      <c r="G2" s="192"/>
      <c r="H2" s="192"/>
    </row>
    <row r="3" spans="1:8" ht="25" x14ac:dyDescent="0.25">
      <c r="A3" s="191"/>
      <c r="B3" s="191"/>
      <c r="C3" s="191"/>
      <c r="D3" s="192"/>
      <c r="E3" s="192"/>
      <c r="F3" s="192"/>
      <c r="G3" s="192"/>
      <c r="H3" s="192"/>
    </row>
    <row r="4" spans="1:8" ht="25" x14ac:dyDescent="0.25">
      <c r="A4" s="194" t="s">
        <v>78</v>
      </c>
      <c r="B4" s="194"/>
      <c r="C4" s="194"/>
      <c r="D4" s="194"/>
      <c r="E4" s="194"/>
      <c r="F4" s="194"/>
      <c r="G4" s="194"/>
      <c r="H4" s="194"/>
    </row>
    <row r="5" spans="1:8" ht="25" x14ac:dyDescent="0.25">
      <c r="A5" s="195"/>
      <c r="B5" s="195"/>
      <c r="C5" s="195"/>
      <c r="D5" s="195"/>
      <c r="E5" s="195"/>
      <c r="F5" s="196"/>
      <c r="G5" s="196"/>
      <c r="H5" s="196"/>
    </row>
    <row r="6" spans="1:8" ht="22.5" customHeight="1" x14ac:dyDescent="0.25">
      <c r="A6" s="197"/>
      <c r="B6" s="197"/>
      <c r="C6" s="197"/>
      <c r="D6" s="198" t="s">
        <v>91</v>
      </c>
      <c r="E6" s="197"/>
      <c r="F6" s="287" t="s">
        <v>167</v>
      </c>
      <c r="G6" s="288"/>
      <c r="H6" s="289"/>
    </row>
    <row r="7" spans="1:8" ht="22.5" customHeight="1" x14ac:dyDescent="0.25">
      <c r="A7" s="198" t="s">
        <v>79</v>
      </c>
      <c r="B7" s="200" t="str">
        <f>'[1]Input Data'!B14</f>
        <v>8/24/2018</v>
      </c>
      <c r="C7" s="197"/>
      <c r="D7" s="198" t="s">
        <v>80</v>
      </c>
      <c r="E7" s="197"/>
      <c r="F7" s="280" t="str">
        <f>'Input Data'!A7</f>
        <v>Referee</v>
      </c>
      <c r="G7" s="274"/>
      <c r="H7" s="281" t="str">
        <f>'Input Data'!B7</f>
        <v>Joseph Ammerman</v>
      </c>
    </row>
    <row r="8" spans="1:8" ht="22.5" customHeight="1" x14ac:dyDescent="0.25">
      <c r="A8" s="198" t="s">
        <v>81</v>
      </c>
      <c r="B8" s="200" t="str">
        <f>'[1]Input Data'!B15</f>
        <v>Friday</v>
      </c>
      <c r="C8" s="197"/>
      <c r="D8" s="198" t="s">
        <v>82</v>
      </c>
      <c r="E8" s="197"/>
      <c r="F8" s="280" t="str">
        <f>'Input Data'!A8</f>
        <v>Umpire</v>
      </c>
      <c r="G8" s="274"/>
      <c r="H8" s="281" t="str">
        <f>'Input Data'!B8</f>
        <v>Brandon Shields</v>
      </c>
    </row>
    <row r="9" spans="1:8" ht="22.5" customHeight="1" x14ac:dyDescent="0.25">
      <c r="A9" s="198"/>
      <c r="B9" s="200"/>
      <c r="C9" s="198"/>
      <c r="D9" s="198"/>
      <c r="E9" s="197"/>
      <c r="F9" s="280" t="str">
        <f>'Input Data'!A9</f>
        <v>Head Linesman</v>
      </c>
      <c r="G9" s="274"/>
      <c r="H9" s="281" t="str">
        <f>'Input Data'!B9</f>
        <v>Aaron Haney</v>
      </c>
    </row>
    <row r="10" spans="1:8" ht="22.5" customHeight="1" x14ac:dyDescent="0.25">
      <c r="A10" s="198" t="s">
        <v>83</v>
      </c>
      <c r="B10" s="200" t="str">
        <f>'Input Data'!B24&amp;" "&amp;'Input Data'!B25</f>
        <v>Bourbon County Colonels</v>
      </c>
      <c r="C10" s="198"/>
      <c r="D10" s="201" t="s">
        <v>84</v>
      </c>
      <c r="E10" s="197"/>
      <c r="F10" s="280" t="str">
        <f>'Input Data'!A10</f>
        <v>Line Judge</v>
      </c>
      <c r="G10" s="274"/>
      <c r="H10" s="281" t="str">
        <f>'Input Data'!B10</f>
        <v>Jeremy Enlow</v>
      </c>
    </row>
    <row r="11" spans="1:8" ht="22.5" customHeight="1" x14ac:dyDescent="0.25">
      <c r="A11" s="198" t="s">
        <v>85</v>
      </c>
      <c r="B11" s="200" t="str">
        <f>'Input Data'!B27&amp;" "&amp;'Input Data'!B28</f>
        <v>Grant County Braves</v>
      </c>
      <c r="C11" s="198"/>
      <c r="D11" s="201" t="s">
        <v>84</v>
      </c>
      <c r="E11" s="197"/>
      <c r="F11" s="280" t="str">
        <f>'Input Data'!A11</f>
        <v>Side Judge</v>
      </c>
      <c r="G11" s="274"/>
      <c r="H11" s="281" t="str">
        <f>'Input Data'!B11</f>
        <v>Andy Cecil</v>
      </c>
    </row>
    <row r="12" spans="1:8" ht="22.5" customHeight="1" x14ac:dyDescent="0.25">
      <c r="A12" s="198"/>
      <c r="B12" s="198"/>
      <c r="C12" s="198"/>
      <c r="D12" s="198"/>
      <c r="E12" s="197"/>
      <c r="F12" s="280" t="str">
        <f>'Input Data'!A12</f>
        <v>Field Judge</v>
      </c>
      <c r="G12" s="274"/>
      <c r="H12" s="281" t="str">
        <f>'Input Data'!B12</f>
        <v>Jimmy Powell</v>
      </c>
    </row>
    <row r="13" spans="1:8" ht="22.5" customHeight="1" x14ac:dyDescent="0.25">
      <c r="A13" s="198"/>
      <c r="B13" s="198"/>
      <c r="C13" s="198"/>
      <c r="D13" s="198"/>
      <c r="E13" s="197"/>
      <c r="F13" s="282" t="str">
        <f>'Input Data'!A13</f>
        <v>Back Judge</v>
      </c>
      <c r="G13" s="283"/>
      <c r="H13" s="284" t="str">
        <f>'Input Data'!B13</f>
        <v>Tyler Pruden</v>
      </c>
    </row>
    <row r="14" spans="1:8" ht="22.5" customHeight="1" x14ac:dyDescent="0.25">
      <c r="A14" s="198" t="s">
        <v>86</v>
      </c>
      <c r="B14" s="198"/>
      <c r="C14" s="198" t="str">
        <f>'Input Data'!B24</f>
        <v>Bourbon County</v>
      </c>
      <c r="D14" s="202"/>
      <c r="E14" s="197"/>
      <c r="F14" s="203"/>
      <c r="G14" s="203"/>
      <c r="H14" s="203"/>
    </row>
    <row r="15" spans="1:8" ht="22.5" customHeight="1" x14ac:dyDescent="0.25">
      <c r="A15" s="198"/>
      <c r="B15" s="198"/>
      <c r="C15" s="197"/>
      <c r="D15" s="202"/>
      <c r="E15" s="197"/>
      <c r="F15" s="287" t="s">
        <v>87</v>
      </c>
      <c r="G15" s="288"/>
      <c r="H15" s="289"/>
    </row>
    <row r="16" spans="1:8" ht="22.5" customHeight="1" x14ac:dyDescent="0.25">
      <c r="A16" s="197"/>
      <c r="B16" s="197"/>
      <c r="C16" s="198"/>
      <c r="D16" s="198"/>
      <c r="E16" s="197"/>
      <c r="F16" s="280" t="str">
        <f>'[1]Input Data'!B39&amp;", Supervisor"</f>
        <v>Keith Morgan, Supervisor</v>
      </c>
      <c r="G16" s="274"/>
      <c r="H16" s="281"/>
    </row>
    <row r="17" spans="1:10" ht="22.5" customHeight="1" x14ac:dyDescent="0.25">
      <c r="A17" s="286" t="s">
        <v>88</v>
      </c>
      <c r="B17" s="286" t="s">
        <v>129</v>
      </c>
      <c r="C17" s="286"/>
      <c r="D17" s="286" t="s">
        <v>89</v>
      </c>
      <c r="E17" s="197"/>
      <c r="F17" s="285" t="s">
        <v>127</v>
      </c>
      <c r="G17" s="283"/>
      <c r="H17" s="284"/>
    </row>
    <row r="18" spans="1:10" ht="23" x14ac:dyDescent="0.25">
      <c r="A18" s="197"/>
      <c r="B18" s="197"/>
      <c r="C18" s="197"/>
      <c r="D18" s="197"/>
      <c r="E18" s="197"/>
      <c r="F18" s="199"/>
      <c r="G18" s="199"/>
      <c r="H18" s="199"/>
      <c r="I18" s="203"/>
      <c r="J18" s="203"/>
    </row>
    <row r="19" spans="1:10" ht="18" x14ac:dyDescent="0.15">
      <c r="A19" s="204"/>
      <c r="B19" s="205"/>
      <c r="C19" s="206"/>
      <c r="D19" s="204"/>
      <c r="E19" s="207"/>
      <c r="F19" s="204"/>
      <c r="G19" s="204" t="s">
        <v>45</v>
      </c>
      <c r="H19" s="204"/>
      <c r="I19" s="203"/>
      <c r="J19" s="203"/>
    </row>
    <row r="20" spans="1:10" ht="18" x14ac:dyDescent="0.15">
      <c r="A20" s="208" t="s">
        <v>90</v>
      </c>
      <c r="B20" s="209" t="s">
        <v>4</v>
      </c>
      <c r="C20" s="210" t="s">
        <v>21</v>
      </c>
      <c r="D20" s="208" t="s">
        <v>17</v>
      </c>
      <c r="E20" s="211" t="s">
        <v>96</v>
      </c>
      <c r="F20" s="208" t="s">
        <v>46</v>
      </c>
      <c r="G20" s="208" t="s">
        <v>58</v>
      </c>
      <c r="H20" s="208" t="s">
        <v>47</v>
      </c>
      <c r="I20" s="203"/>
      <c r="J20" s="203"/>
    </row>
    <row r="21" spans="1:10" ht="18" x14ac:dyDescent="0.2">
      <c r="A21" s="212"/>
      <c r="B21" s="213" t="s">
        <v>48</v>
      </c>
      <c r="C21" s="214"/>
      <c r="D21" s="212"/>
      <c r="E21" s="215" t="s">
        <v>97</v>
      </c>
      <c r="F21" s="216" t="s">
        <v>49</v>
      </c>
      <c r="G21" s="216" t="s">
        <v>59</v>
      </c>
      <c r="H21" s="216" t="s">
        <v>50</v>
      </c>
      <c r="I21" s="203"/>
      <c r="J21" s="203"/>
    </row>
    <row r="22" spans="1:10" ht="33.75" customHeight="1" x14ac:dyDescent="0.2">
      <c r="A22" s="217" t="s">
        <v>128</v>
      </c>
      <c r="B22" s="218"/>
      <c r="C22" s="218" t="str">
        <f>'Input Data'!B32&amp;"      "&amp;'Input Data'!B34</f>
        <v>Bourbon      Grant</v>
      </c>
      <c r="D22" s="218"/>
      <c r="E22" s="219" t="s">
        <v>98</v>
      </c>
      <c r="F22" s="220"/>
      <c r="G22" s="220" t="s">
        <v>60</v>
      </c>
      <c r="H22" s="220" t="s">
        <v>130</v>
      </c>
    </row>
    <row r="23" spans="1:10" ht="33.75" customHeight="1" x14ac:dyDescent="0.2">
      <c r="A23" s="221" t="s">
        <v>128</v>
      </c>
      <c r="B23" s="222"/>
      <c r="C23" s="222" t="s">
        <v>131</v>
      </c>
      <c r="D23" s="222"/>
      <c r="E23" s="223" t="s">
        <v>98</v>
      </c>
      <c r="F23" s="224"/>
      <c r="G23" s="224" t="s">
        <v>60</v>
      </c>
      <c r="H23" s="224" t="s">
        <v>130</v>
      </c>
    </row>
    <row r="24" spans="1:10" ht="33.75" customHeight="1" x14ac:dyDescent="0.2">
      <c r="A24" s="217" t="s">
        <v>128</v>
      </c>
      <c r="B24" s="218"/>
      <c r="C24" s="218" t="s">
        <v>131</v>
      </c>
      <c r="D24" s="218"/>
      <c r="E24" s="219" t="s">
        <v>98</v>
      </c>
      <c r="F24" s="220"/>
      <c r="G24" s="220" t="s">
        <v>60</v>
      </c>
      <c r="H24" s="220" t="s">
        <v>130</v>
      </c>
    </row>
    <row r="25" spans="1:10" ht="33.75" customHeight="1" x14ac:dyDescent="0.2">
      <c r="A25" s="221" t="s">
        <v>128</v>
      </c>
      <c r="B25" s="222"/>
      <c r="C25" s="222" t="s">
        <v>131</v>
      </c>
      <c r="D25" s="222"/>
      <c r="E25" s="223" t="s">
        <v>98</v>
      </c>
      <c r="F25" s="224"/>
      <c r="G25" s="224" t="s">
        <v>60</v>
      </c>
      <c r="H25" s="224" t="s">
        <v>130</v>
      </c>
    </row>
    <row r="26" spans="1:10" ht="33.75" customHeight="1" x14ac:dyDescent="0.2">
      <c r="A26" s="217" t="s">
        <v>128</v>
      </c>
      <c r="B26" s="218"/>
      <c r="C26" s="218" t="s">
        <v>131</v>
      </c>
      <c r="D26" s="218"/>
      <c r="E26" s="219" t="s">
        <v>98</v>
      </c>
      <c r="F26" s="220"/>
      <c r="G26" s="220" t="s">
        <v>60</v>
      </c>
      <c r="H26" s="220" t="s">
        <v>130</v>
      </c>
    </row>
    <row r="27" spans="1:10" ht="33.75" customHeight="1" x14ac:dyDescent="0.2">
      <c r="A27" s="221" t="s">
        <v>128</v>
      </c>
      <c r="B27" s="222"/>
      <c r="C27" s="222" t="s">
        <v>131</v>
      </c>
      <c r="D27" s="222"/>
      <c r="E27" s="223" t="s">
        <v>98</v>
      </c>
      <c r="F27" s="224"/>
      <c r="G27" s="224" t="s">
        <v>60</v>
      </c>
      <c r="H27" s="224" t="s">
        <v>130</v>
      </c>
    </row>
    <row r="28" spans="1:10" ht="33.75" customHeight="1" x14ac:dyDescent="0.2">
      <c r="A28" s="217" t="s">
        <v>128</v>
      </c>
      <c r="B28" s="218"/>
      <c r="C28" s="218" t="s">
        <v>131</v>
      </c>
      <c r="D28" s="218"/>
      <c r="E28" s="219" t="s">
        <v>98</v>
      </c>
      <c r="F28" s="220"/>
      <c r="G28" s="220" t="s">
        <v>60</v>
      </c>
      <c r="H28" s="220" t="s">
        <v>130</v>
      </c>
    </row>
    <row r="29" spans="1:10" ht="33.75" customHeight="1" x14ac:dyDescent="0.2">
      <c r="A29" s="221" t="s">
        <v>128</v>
      </c>
      <c r="B29" s="222"/>
      <c r="C29" s="222" t="s">
        <v>131</v>
      </c>
      <c r="D29" s="222"/>
      <c r="E29" s="223" t="s">
        <v>98</v>
      </c>
      <c r="F29" s="224"/>
      <c r="G29" s="224" t="s">
        <v>60</v>
      </c>
      <c r="H29" s="224" t="s">
        <v>130</v>
      </c>
    </row>
    <row r="30" spans="1:10" ht="33.75" customHeight="1" x14ac:dyDescent="0.2">
      <c r="A30" s="217" t="s">
        <v>128</v>
      </c>
      <c r="B30" s="218"/>
      <c r="C30" s="218" t="s">
        <v>131</v>
      </c>
      <c r="D30" s="218"/>
      <c r="E30" s="219" t="s">
        <v>98</v>
      </c>
      <c r="F30" s="220"/>
      <c r="G30" s="220" t="s">
        <v>60</v>
      </c>
      <c r="H30" s="220" t="s">
        <v>130</v>
      </c>
    </row>
    <row r="31" spans="1:10" ht="33.75" customHeight="1" x14ac:dyDescent="0.2">
      <c r="A31" s="221" t="s">
        <v>128</v>
      </c>
      <c r="B31" s="222"/>
      <c r="C31" s="222" t="s">
        <v>131</v>
      </c>
      <c r="D31" s="222"/>
      <c r="E31" s="223" t="s">
        <v>98</v>
      </c>
      <c r="F31" s="224"/>
      <c r="G31" s="224" t="s">
        <v>60</v>
      </c>
      <c r="H31" s="224" t="s">
        <v>130</v>
      </c>
    </row>
    <row r="32" spans="1:10" ht="33.75" customHeight="1" x14ac:dyDescent="0.2">
      <c r="A32" s="217" t="s">
        <v>128</v>
      </c>
      <c r="B32" s="218"/>
      <c r="C32" s="218" t="s">
        <v>131</v>
      </c>
      <c r="D32" s="218"/>
      <c r="E32" s="219" t="s">
        <v>98</v>
      </c>
      <c r="F32" s="220"/>
      <c r="G32" s="220" t="s">
        <v>60</v>
      </c>
      <c r="H32" s="220" t="s">
        <v>130</v>
      </c>
    </row>
    <row r="33" spans="1:8" ht="33.75" customHeight="1" x14ac:dyDescent="0.2">
      <c r="A33" s="221" t="s">
        <v>128</v>
      </c>
      <c r="B33" s="222"/>
      <c r="C33" s="222" t="s">
        <v>131</v>
      </c>
      <c r="D33" s="222"/>
      <c r="E33" s="223" t="s">
        <v>98</v>
      </c>
      <c r="F33" s="224"/>
      <c r="G33" s="224" t="s">
        <v>60</v>
      </c>
      <c r="H33" s="224" t="s">
        <v>130</v>
      </c>
    </row>
    <row r="34" spans="1:8" ht="33.75" customHeight="1" x14ac:dyDescent="0.2">
      <c r="A34" s="217" t="s">
        <v>128</v>
      </c>
      <c r="B34" s="218"/>
      <c r="C34" s="218" t="s">
        <v>131</v>
      </c>
      <c r="D34" s="218"/>
      <c r="E34" s="219" t="s">
        <v>98</v>
      </c>
      <c r="F34" s="220"/>
      <c r="G34" s="220" t="s">
        <v>60</v>
      </c>
      <c r="H34" s="220" t="s">
        <v>130</v>
      </c>
    </row>
    <row r="35" spans="1:8" ht="33.75" customHeight="1" x14ac:dyDescent="0.2">
      <c r="A35" s="221" t="s">
        <v>128</v>
      </c>
      <c r="B35" s="222"/>
      <c r="C35" s="222" t="s">
        <v>131</v>
      </c>
      <c r="D35" s="222"/>
      <c r="E35" s="223" t="s">
        <v>98</v>
      </c>
      <c r="F35" s="224"/>
      <c r="G35" s="224" t="s">
        <v>60</v>
      </c>
      <c r="H35" s="224" t="s">
        <v>130</v>
      </c>
    </row>
    <row r="36" spans="1:8" ht="33.75" customHeight="1" x14ac:dyDescent="0.2">
      <c r="A36" s="217" t="s">
        <v>128</v>
      </c>
      <c r="B36" s="218"/>
      <c r="C36" s="218" t="s">
        <v>131</v>
      </c>
      <c r="D36" s="218"/>
      <c r="E36" s="219" t="s">
        <v>98</v>
      </c>
      <c r="F36" s="220"/>
      <c r="G36" s="220" t="s">
        <v>60</v>
      </c>
      <c r="H36" s="220" t="s">
        <v>130</v>
      </c>
    </row>
    <row r="37" spans="1:8" ht="33.75" customHeight="1" x14ac:dyDescent="0.2">
      <c r="A37" s="221" t="s">
        <v>128</v>
      </c>
      <c r="B37" s="222"/>
      <c r="C37" s="222" t="s">
        <v>131</v>
      </c>
      <c r="D37" s="222"/>
      <c r="E37" s="223" t="s">
        <v>98</v>
      </c>
      <c r="F37" s="224"/>
      <c r="G37" s="224" t="s">
        <v>60</v>
      </c>
      <c r="H37" s="224" t="s">
        <v>130</v>
      </c>
    </row>
    <row r="38" spans="1:8" ht="33.75" customHeight="1" x14ac:dyDescent="0.2">
      <c r="A38" s="217" t="s">
        <v>128</v>
      </c>
      <c r="B38" s="218"/>
      <c r="C38" s="218" t="s">
        <v>131</v>
      </c>
      <c r="D38" s="218"/>
      <c r="E38" s="219" t="s">
        <v>98</v>
      </c>
      <c r="F38" s="220"/>
      <c r="G38" s="220" t="s">
        <v>60</v>
      </c>
      <c r="H38" s="220" t="s">
        <v>130</v>
      </c>
    </row>
    <row r="39" spans="1:8" ht="33.75" customHeight="1" x14ac:dyDescent="0.2">
      <c r="A39" s="221" t="s">
        <v>128</v>
      </c>
      <c r="B39" s="222"/>
      <c r="C39" s="222" t="s">
        <v>131</v>
      </c>
      <c r="D39" s="222"/>
      <c r="E39" s="223" t="s">
        <v>98</v>
      </c>
      <c r="F39" s="224"/>
      <c r="G39" s="224" t="s">
        <v>60</v>
      </c>
      <c r="H39" s="224" t="s">
        <v>130</v>
      </c>
    </row>
    <row r="40" spans="1:8" ht="33.75" customHeight="1" x14ac:dyDescent="0.2">
      <c r="A40" s="217" t="s">
        <v>128</v>
      </c>
      <c r="B40" s="218"/>
      <c r="C40" s="218" t="s">
        <v>131</v>
      </c>
      <c r="D40" s="218"/>
      <c r="E40" s="219" t="s">
        <v>98</v>
      </c>
      <c r="F40" s="220"/>
      <c r="G40" s="220" t="s">
        <v>60</v>
      </c>
      <c r="H40" s="220" t="s">
        <v>130</v>
      </c>
    </row>
    <row r="41" spans="1:8" ht="33.75" customHeight="1" x14ac:dyDescent="0.2">
      <c r="A41" s="221" t="s">
        <v>128</v>
      </c>
      <c r="B41" s="222"/>
      <c r="C41" s="222" t="s">
        <v>131</v>
      </c>
      <c r="D41" s="222"/>
      <c r="E41" s="223" t="s">
        <v>98</v>
      </c>
      <c r="F41" s="224"/>
      <c r="G41" s="224" t="s">
        <v>60</v>
      </c>
      <c r="H41" s="224" t="s">
        <v>130</v>
      </c>
    </row>
    <row r="42" spans="1:8" ht="33.75" customHeight="1" x14ac:dyDescent="0.2">
      <c r="A42" s="217" t="s">
        <v>128</v>
      </c>
      <c r="B42" s="218"/>
      <c r="C42" s="218" t="s">
        <v>131</v>
      </c>
      <c r="D42" s="218"/>
      <c r="E42" s="219" t="s">
        <v>98</v>
      </c>
      <c r="F42" s="220"/>
      <c r="G42" s="220" t="s">
        <v>60</v>
      </c>
      <c r="H42" s="220" t="s">
        <v>130</v>
      </c>
    </row>
    <row r="43" spans="1:8" ht="33.75" customHeight="1" x14ac:dyDescent="0.2">
      <c r="A43" s="221" t="s">
        <v>128</v>
      </c>
      <c r="B43" s="222"/>
      <c r="C43" s="222" t="s">
        <v>131</v>
      </c>
      <c r="D43" s="222"/>
      <c r="E43" s="223" t="s">
        <v>98</v>
      </c>
      <c r="F43" s="224"/>
      <c r="G43" s="224" t="s">
        <v>60</v>
      </c>
      <c r="H43" s="224" t="s">
        <v>130</v>
      </c>
    </row>
    <row r="44" spans="1:8" ht="33.75" customHeight="1" x14ac:dyDescent="0.2">
      <c r="A44" s="217" t="s">
        <v>128</v>
      </c>
      <c r="B44" s="218"/>
      <c r="C44" s="218" t="s">
        <v>131</v>
      </c>
      <c r="D44" s="218"/>
      <c r="E44" s="219" t="s">
        <v>98</v>
      </c>
      <c r="F44" s="220"/>
      <c r="G44" s="220" t="s">
        <v>60</v>
      </c>
      <c r="H44" s="220" t="s">
        <v>130</v>
      </c>
    </row>
    <row r="45" spans="1:8" ht="33.75" customHeight="1" x14ac:dyDescent="0.2">
      <c r="A45" s="221" t="s">
        <v>128</v>
      </c>
      <c r="B45" s="222"/>
      <c r="C45" s="222" t="s">
        <v>131</v>
      </c>
      <c r="D45" s="222"/>
      <c r="E45" s="223" t="s">
        <v>98</v>
      </c>
      <c r="F45" s="224"/>
      <c r="G45" s="224" t="s">
        <v>60</v>
      </c>
      <c r="H45" s="224" t="s">
        <v>130</v>
      </c>
    </row>
    <row r="46" spans="1:8" ht="33.75" customHeight="1" x14ac:dyDescent="0.2">
      <c r="A46" s="217" t="s">
        <v>128</v>
      </c>
      <c r="B46" s="218"/>
      <c r="C46" s="218" t="s">
        <v>131</v>
      </c>
      <c r="D46" s="218"/>
      <c r="E46" s="219" t="s">
        <v>98</v>
      </c>
      <c r="F46" s="220"/>
      <c r="G46" s="220" t="s">
        <v>60</v>
      </c>
      <c r="H46" s="220" t="s">
        <v>130</v>
      </c>
    </row>
    <row r="47" spans="1:8" ht="34" x14ac:dyDescent="0.2">
      <c r="A47" s="221" t="s">
        <v>128</v>
      </c>
      <c r="B47" s="222"/>
      <c r="C47" s="222" t="s">
        <v>131</v>
      </c>
      <c r="D47" s="222"/>
      <c r="E47" s="223" t="s">
        <v>98</v>
      </c>
      <c r="F47" s="224"/>
      <c r="G47" s="224" t="s">
        <v>60</v>
      </c>
      <c r="H47" s="224" t="s">
        <v>130</v>
      </c>
    </row>
    <row r="48" spans="1:8" ht="34" x14ac:dyDescent="0.2">
      <c r="A48" s="217" t="s">
        <v>128</v>
      </c>
      <c r="B48" s="218"/>
      <c r="C48" s="218" t="s">
        <v>131</v>
      </c>
      <c r="D48" s="218"/>
      <c r="E48" s="219" t="s">
        <v>98</v>
      </c>
      <c r="F48" s="220"/>
      <c r="G48" s="220" t="s">
        <v>60</v>
      </c>
      <c r="H48" s="220" t="s">
        <v>130</v>
      </c>
    </row>
    <row r="49" spans="1:8" ht="34" x14ac:dyDescent="0.2">
      <c r="A49" s="221" t="s">
        <v>128</v>
      </c>
      <c r="B49" s="222"/>
      <c r="C49" s="222" t="s">
        <v>131</v>
      </c>
      <c r="D49" s="222"/>
      <c r="E49" s="223" t="s">
        <v>98</v>
      </c>
      <c r="F49" s="224"/>
      <c r="G49" s="224" t="s">
        <v>60</v>
      </c>
      <c r="H49" s="224" t="s">
        <v>130</v>
      </c>
    </row>
    <row r="50" spans="1:8" ht="34" x14ac:dyDescent="0.2">
      <c r="A50" s="217" t="s">
        <v>128</v>
      </c>
      <c r="B50" s="218"/>
      <c r="C50" s="218" t="s">
        <v>131</v>
      </c>
      <c r="D50" s="218"/>
      <c r="E50" s="219" t="s">
        <v>98</v>
      </c>
      <c r="F50" s="220"/>
      <c r="G50" s="220" t="s">
        <v>60</v>
      </c>
      <c r="H50" s="220" t="s">
        <v>130</v>
      </c>
    </row>
    <row r="51" spans="1:8" ht="34" x14ac:dyDescent="0.2">
      <c r="A51" s="221" t="s">
        <v>128</v>
      </c>
      <c r="B51" s="222"/>
      <c r="C51" s="222" t="s">
        <v>131</v>
      </c>
      <c r="D51" s="222"/>
      <c r="E51" s="223" t="s">
        <v>98</v>
      </c>
      <c r="F51" s="224"/>
      <c r="G51" s="224" t="s">
        <v>60</v>
      </c>
      <c r="H51" s="224" t="s">
        <v>130</v>
      </c>
    </row>
    <row r="52" spans="1:8" ht="34" x14ac:dyDescent="0.2">
      <c r="A52" s="217" t="s">
        <v>128</v>
      </c>
      <c r="B52" s="218"/>
      <c r="C52" s="218" t="s">
        <v>131</v>
      </c>
      <c r="D52" s="218"/>
      <c r="E52" s="219" t="s">
        <v>98</v>
      </c>
      <c r="F52" s="220"/>
      <c r="G52" s="220" t="s">
        <v>60</v>
      </c>
      <c r="H52" s="220" t="s">
        <v>130</v>
      </c>
    </row>
    <row r="53" spans="1:8" ht="34" x14ac:dyDescent="0.2">
      <c r="A53" s="221" t="s">
        <v>128</v>
      </c>
      <c r="B53" s="222"/>
      <c r="C53" s="222" t="s">
        <v>131</v>
      </c>
      <c r="D53" s="222"/>
      <c r="E53" s="223" t="s">
        <v>98</v>
      </c>
      <c r="F53" s="224"/>
      <c r="G53" s="224" t="s">
        <v>60</v>
      </c>
      <c r="H53" s="224" t="s">
        <v>130</v>
      </c>
    </row>
    <row r="54" spans="1:8" ht="34" x14ac:dyDescent="0.2">
      <c r="A54" s="217" t="s">
        <v>128</v>
      </c>
      <c r="B54" s="218"/>
      <c r="C54" s="218" t="s">
        <v>131</v>
      </c>
      <c r="D54" s="218"/>
      <c r="E54" s="219" t="s">
        <v>98</v>
      </c>
      <c r="F54" s="220"/>
      <c r="G54" s="220" t="s">
        <v>60</v>
      </c>
      <c r="H54" s="220" t="s">
        <v>130</v>
      </c>
    </row>
    <row r="55" spans="1:8" ht="34" x14ac:dyDescent="0.2">
      <c r="A55" s="221" t="s">
        <v>128</v>
      </c>
      <c r="B55" s="222"/>
      <c r="C55" s="222" t="s">
        <v>131</v>
      </c>
      <c r="D55" s="222"/>
      <c r="E55" s="223" t="s">
        <v>98</v>
      </c>
      <c r="F55" s="224"/>
      <c r="G55" s="224" t="s">
        <v>60</v>
      </c>
      <c r="H55" s="224" t="s">
        <v>130</v>
      </c>
    </row>
    <row r="56" spans="1:8" ht="34" x14ac:dyDescent="0.2">
      <c r="A56" s="217" t="s">
        <v>128</v>
      </c>
      <c r="B56" s="218"/>
      <c r="C56" s="218" t="s">
        <v>131</v>
      </c>
      <c r="D56" s="218"/>
      <c r="E56" s="219" t="s">
        <v>98</v>
      </c>
      <c r="F56" s="220"/>
      <c r="G56" s="220" t="s">
        <v>60</v>
      </c>
      <c r="H56" s="220" t="s">
        <v>130</v>
      </c>
    </row>
    <row r="57" spans="1:8" ht="34" x14ac:dyDescent="0.2">
      <c r="A57" s="221" t="s">
        <v>128</v>
      </c>
      <c r="B57" s="222"/>
      <c r="C57" s="222" t="s">
        <v>131</v>
      </c>
      <c r="D57" s="222"/>
      <c r="E57" s="223" t="s">
        <v>98</v>
      </c>
      <c r="F57" s="224"/>
      <c r="G57" s="224" t="s">
        <v>60</v>
      </c>
      <c r="H57" s="224" t="s">
        <v>130</v>
      </c>
    </row>
    <row r="58" spans="1:8" ht="34" x14ac:dyDescent="0.2">
      <c r="A58" s="217" t="s">
        <v>128</v>
      </c>
      <c r="B58" s="218"/>
      <c r="C58" s="218" t="s">
        <v>131</v>
      </c>
      <c r="D58" s="218"/>
      <c r="E58" s="219" t="s">
        <v>98</v>
      </c>
      <c r="F58" s="220"/>
      <c r="G58" s="220" t="s">
        <v>60</v>
      </c>
      <c r="H58" s="220" t="s">
        <v>130</v>
      </c>
    </row>
    <row r="59" spans="1:8" ht="34" x14ac:dyDescent="0.2">
      <c r="A59" s="221" t="s">
        <v>128</v>
      </c>
      <c r="B59" s="222"/>
      <c r="C59" s="222" t="s">
        <v>131</v>
      </c>
      <c r="D59" s="222"/>
      <c r="E59" s="223" t="s">
        <v>98</v>
      </c>
      <c r="F59" s="224"/>
      <c r="G59" s="224" t="s">
        <v>60</v>
      </c>
      <c r="H59" s="224" t="s">
        <v>130</v>
      </c>
    </row>
    <row r="60" spans="1:8" ht="34" x14ac:dyDescent="0.2">
      <c r="A60" s="217" t="s">
        <v>128</v>
      </c>
      <c r="B60" s="218"/>
      <c r="C60" s="218" t="s">
        <v>131</v>
      </c>
      <c r="D60" s="218"/>
      <c r="E60" s="219" t="s">
        <v>98</v>
      </c>
      <c r="F60" s="220"/>
      <c r="G60" s="220" t="s">
        <v>60</v>
      </c>
      <c r="H60" s="220" t="s">
        <v>130</v>
      </c>
    </row>
    <row r="61" spans="1:8" ht="34" x14ac:dyDescent="0.2">
      <c r="A61" s="221" t="s">
        <v>128</v>
      </c>
      <c r="B61" s="222"/>
      <c r="C61" s="222" t="s">
        <v>131</v>
      </c>
      <c r="D61" s="222"/>
      <c r="E61" s="223" t="s">
        <v>98</v>
      </c>
      <c r="F61" s="224"/>
      <c r="G61" s="224" t="s">
        <v>60</v>
      </c>
      <c r="H61" s="224" t="s">
        <v>130</v>
      </c>
    </row>
    <row r="62" spans="1:8" ht="34" x14ac:dyDescent="0.2">
      <c r="A62" s="217" t="s">
        <v>128</v>
      </c>
      <c r="B62" s="218"/>
      <c r="C62" s="218" t="s">
        <v>131</v>
      </c>
      <c r="D62" s="218"/>
      <c r="E62" s="219" t="s">
        <v>98</v>
      </c>
      <c r="F62" s="220"/>
      <c r="G62" s="220" t="s">
        <v>60</v>
      </c>
      <c r="H62" s="220" t="s">
        <v>130</v>
      </c>
    </row>
    <row r="63" spans="1:8" ht="34" x14ac:dyDescent="0.2">
      <c r="A63" s="221" t="s">
        <v>128</v>
      </c>
      <c r="B63" s="222"/>
      <c r="C63" s="222" t="s">
        <v>131</v>
      </c>
      <c r="D63" s="222"/>
      <c r="E63" s="223" t="s">
        <v>98</v>
      </c>
      <c r="F63" s="224"/>
      <c r="G63" s="224" t="s">
        <v>60</v>
      </c>
      <c r="H63" s="224" t="s">
        <v>130</v>
      </c>
    </row>
  </sheetData>
  <printOptions horizontalCentered="1" verticalCentered="1"/>
  <pageMargins left="0.25" right="0.25" top="0.75" bottom="0.75" header="0.3" footer="0.3"/>
  <pageSetup scale="39" fitToHeight="0" orientation="portrait" verticalDpi="597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45"/>
  <sheetViews>
    <sheetView topLeftCell="B1" zoomScaleNormal="100" workbookViewId="0">
      <selection activeCell="W12" sqref="W12"/>
    </sheetView>
  </sheetViews>
  <sheetFormatPr baseColWidth="10" defaultColWidth="9.1640625" defaultRowHeight="16" x14ac:dyDescent="0.2"/>
  <cols>
    <col min="1" max="1" width="3.33203125" style="8" customWidth="1"/>
    <col min="2" max="2" width="5.5" style="8" customWidth="1"/>
    <col min="3" max="3" width="4.6640625" style="8" customWidth="1"/>
    <col min="4" max="4" width="6.1640625" style="8" customWidth="1"/>
    <col min="5" max="5" width="4.6640625" style="8" customWidth="1"/>
    <col min="6" max="6" width="4" style="8" customWidth="1"/>
    <col min="7" max="20" width="4.6640625" style="8" customWidth="1"/>
    <col min="21" max="21" width="6.5" style="8" customWidth="1"/>
    <col min="22" max="16384" width="9.1640625" style="8"/>
  </cols>
  <sheetData>
    <row r="1" spans="1:24" ht="17.25" customHeight="1" x14ac:dyDescent="0.2">
      <c r="A1" s="7" t="s">
        <v>19</v>
      </c>
      <c r="B1" s="7"/>
      <c r="C1" s="7"/>
      <c r="D1" s="7"/>
      <c r="E1" s="7"/>
      <c r="F1" s="7"/>
      <c r="G1" s="7"/>
      <c r="H1" s="7"/>
      <c r="L1" s="238" t="str">
        <f>'Input Data'!$B$34&amp;" at "&amp;'Input Data'!$B$32</f>
        <v>Grant at Bourbon</v>
      </c>
      <c r="M1" s="239"/>
      <c r="N1" s="239"/>
      <c r="O1" s="239"/>
      <c r="P1" s="239"/>
      <c r="Q1" s="239"/>
      <c r="R1" s="239"/>
      <c r="S1" s="239"/>
      <c r="T1" s="239"/>
      <c r="U1" s="240"/>
    </row>
    <row r="2" spans="1:24" ht="17.25" customHeight="1" x14ac:dyDescent="0.2">
      <c r="A2" s="72" t="s">
        <v>20</v>
      </c>
      <c r="B2" s="72" t="s">
        <v>4</v>
      </c>
      <c r="C2" s="72" t="s">
        <v>21</v>
      </c>
      <c r="D2" s="40" t="s">
        <v>22</v>
      </c>
      <c r="E2" s="41"/>
      <c r="F2" s="40" t="s">
        <v>99</v>
      </c>
      <c r="G2" s="40"/>
      <c r="H2" s="72" t="s">
        <v>23</v>
      </c>
      <c r="I2" s="40" t="s">
        <v>24</v>
      </c>
      <c r="J2" s="41"/>
      <c r="L2" s="241" t="str">
        <f>'Input Data'!$B$16&amp;" at "&amp;'Input Data'!$B$20</f>
        <v>8/25/2018 at Bourbon County</v>
      </c>
      <c r="M2" s="242"/>
      <c r="N2" s="242"/>
      <c r="O2" s="242"/>
      <c r="P2" s="242"/>
      <c r="Q2" s="242"/>
      <c r="R2" s="242"/>
      <c r="S2" s="242"/>
      <c r="T2" s="242"/>
      <c r="U2" s="243"/>
    </row>
    <row r="3" spans="1:24" ht="17.25" customHeight="1" thickBot="1" x14ac:dyDescent="0.25">
      <c r="A3" s="110"/>
      <c r="B3" s="110"/>
      <c r="C3" s="110"/>
      <c r="D3" s="42"/>
      <c r="E3" s="43"/>
      <c r="F3" s="42"/>
      <c r="G3" s="43"/>
      <c r="H3" s="110"/>
      <c r="I3" s="42"/>
      <c r="J3" s="43"/>
      <c r="L3" s="244">
        <f>'Input Data'!$B$18</f>
        <v>0.86458333333333337</v>
      </c>
      <c r="M3" s="245"/>
      <c r="N3" s="245"/>
      <c r="O3" s="245"/>
      <c r="P3" s="245"/>
      <c r="Q3" s="245"/>
      <c r="R3" s="245"/>
      <c r="S3" s="245"/>
      <c r="T3" s="245"/>
      <c r="U3" s="246"/>
    </row>
    <row r="4" spans="1:24" ht="17.25" customHeight="1" thickBot="1" x14ac:dyDescent="0.25">
      <c r="A4" s="111"/>
      <c r="B4" s="111"/>
      <c r="C4" s="111"/>
      <c r="D4" s="112"/>
      <c r="E4" s="44"/>
      <c r="F4" s="112"/>
      <c r="G4" s="44"/>
      <c r="H4" s="112"/>
      <c r="I4" s="112"/>
      <c r="J4" s="44"/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1:24" ht="17.25" customHeight="1" x14ac:dyDescent="0.2">
      <c r="A5" s="110"/>
      <c r="B5" s="110"/>
      <c r="C5" s="110"/>
      <c r="D5" s="42"/>
      <c r="E5" s="43"/>
      <c r="F5" s="42"/>
      <c r="G5" s="43"/>
      <c r="H5" s="110"/>
      <c r="I5" s="116"/>
      <c r="J5" s="43"/>
      <c r="L5" s="247" t="str">
        <f>'Input Data'!B22&amp;" Crew"</f>
        <v>CKFOA Crew</v>
      </c>
      <c r="M5" s="239"/>
      <c r="N5" s="239"/>
      <c r="O5" s="239"/>
      <c r="P5" s="239"/>
      <c r="Q5" s="239"/>
      <c r="R5" s="239"/>
      <c r="S5" s="239"/>
      <c r="T5" s="239"/>
      <c r="U5" s="240"/>
    </row>
    <row r="6" spans="1:24" ht="17.25" customHeight="1" x14ac:dyDescent="0.2">
      <c r="A6" s="113"/>
      <c r="B6" s="113"/>
      <c r="C6" s="113"/>
      <c r="D6" s="114"/>
      <c r="E6" s="115"/>
      <c r="F6" s="114"/>
      <c r="G6" s="115"/>
      <c r="H6" s="114"/>
      <c r="I6" s="114"/>
      <c r="J6" s="115"/>
      <c r="L6" s="248"/>
      <c r="M6" s="249" t="str">
        <f>'Input Data'!A7</f>
        <v>Referee</v>
      </c>
      <c r="N6" s="249"/>
      <c r="O6" s="249"/>
      <c r="P6" s="249"/>
      <c r="Q6" s="249"/>
      <c r="R6" s="249" t="str">
        <f>'Input Data'!B7</f>
        <v>Joseph Ammerman</v>
      </c>
      <c r="S6" s="249"/>
      <c r="T6" s="249"/>
      <c r="U6" s="250"/>
    </row>
    <row r="7" spans="1:24" ht="17.25" customHeight="1" x14ac:dyDescent="0.2">
      <c r="A7" s="111"/>
      <c r="B7" s="111"/>
      <c r="C7" s="111"/>
      <c r="D7" s="112"/>
      <c r="E7" s="44"/>
      <c r="F7" s="112"/>
      <c r="G7" s="44"/>
      <c r="H7" s="111"/>
      <c r="I7" s="9"/>
      <c r="J7" s="44"/>
      <c r="L7" s="248"/>
      <c r="M7" s="249" t="str">
        <f>'Input Data'!A8</f>
        <v>Umpire</v>
      </c>
      <c r="N7" s="249"/>
      <c r="O7" s="249"/>
      <c r="P7" s="249"/>
      <c r="Q7" s="249"/>
      <c r="R7" s="249" t="str">
        <f>'Input Data'!B8</f>
        <v>Brandon Shields</v>
      </c>
      <c r="S7" s="249"/>
      <c r="T7" s="249"/>
      <c r="U7" s="250"/>
    </row>
    <row r="8" spans="1:24" ht="17.25" customHeight="1" x14ac:dyDescent="0.2">
      <c r="A8" s="111"/>
      <c r="B8" s="111"/>
      <c r="C8" s="111"/>
      <c r="D8" s="112"/>
      <c r="E8" s="44"/>
      <c r="F8" s="112"/>
      <c r="G8" s="44"/>
      <c r="H8" s="112"/>
      <c r="I8" s="112"/>
      <c r="J8" s="44"/>
      <c r="L8" s="248"/>
      <c r="M8" s="249" t="str">
        <f>'Input Data'!A9</f>
        <v>Head Linesman</v>
      </c>
      <c r="N8" s="249"/>
      <c r="O8" s="249"/>
      <c r="P8" s="249"/>
      <c r="Q8" s="249"/>
      <c r="R8" s="249" t="str">
        <f>'Input Data'!B9</f>
        <v>Aaron Haney</v>
      </c>
      <c r="S8" s="249"/>
      <c r="T8" s="249"/>
      <c r="U8" s="250"/>
    </row>
    <row r="9" spans="1:24" ht="17.25" customHeight="1" x14ac:dyDescent="0.2">
      <c r="A9" s="110"/>
      <c r="B9" s="110"/>
      <c r="C9" s="110"/>
      <c r="D9" s="42"/>
      <c r="E9" s="43"/>
      <c r="F9" s="42"/>
      <c r="G9" s="43"/>
      <c r="H9" s="110"/>
      <c r="I9" s="116"/>
      <c r="J9" s="43"/>
      <c r="L9" s="248"/>
      <c r="M9" s="249" t="str">
        <f>'Input Data'!A10</f>
        <v>Line Judge</v>
      </c>
      <c r="N9" s="251"/>
      <c r="O9" s="249"/>
      <c r="P9" s="249"/>
      <c r="Q9" s="249"/>
      <c r="R9" s="249" t="str">
        <f>'Input Data'!B10</f>
        <v>Jeremy Enlow</v>
      </c>
      <c r="S9" s="249"/>
      <c r="T9" s="249"/>
      <c r="U9" s="250"/>
    </row>
    <row r="10" spans="1:24" ht="17.25" customHeight="1" x14ac:dyDescent="0.2">
      <c r="A10" s="113"/>
      <c r="B10" s="113"/>
      <c r="C10" s="113"/>
      <c r="D10" s="114"/>
      <c r="E10" s="115"/>
      <c r="F10" s="114"/>
      <c r="G10" s="115"/>
      <c r="H10" s="114"/>
      <c r="I10" s="114"/>
      <c r="J10" s="115"/>
      <c r="L10" s="248"/>
      <c r="M10" s="249" t="str">
        <f>'Input Data'!A11</f>
        <v>Side Judge</v>
      </c>
      <c r="N10" s="249"/>
      <c r="O10" s="249"/>
      <c r="P10" s="249"/>
      <c r="Q10" s="249"/>
      <c r="R10" s="249" t="str">
        <f>'Input Data'!B11</f>
        <v>Andy Cecil</v>
      </c>
      <c r="S10" s="249"/>
      <c r="T10" s="249"/>
      <c r="U10" s="250"/>
    </row>
    <row r="11" spans="1:24" ht="17.25" customHeight="1" x14ac:dyDescent="0.2">
      <c r="A11" s="111"/>
      <c r="B11" s="111"/>
      <c r="C11" s="111"/>
      <c r="D11" s="112"/>
      <c r="E11" s="44"/>
      <c r="F11" s="112"/>
      <c r="G11" s="44"/>
      <c r="H11" s="111"/>
      <c r="I11" s="9"/>
      <c r="J11" s="44"/>
      <c r="L11" s="248"/>
      <c r="M11" s="249" t="str">
        <f>'Input Data'!A12</f>
        <v>Field Judge</v>
      </c>
      <c r="N11" s="251"/>
      <c r="O11" s="249"/>
      <c r="P11" s="249"/>
      <c r="Q11" s="249"/>
      <c r="R11" s="249" t="str">
        <f>'Input Data'!B12</f>
        <v>Jimmy Powell</v>
      </c>
      <c r="S11" s="249"/>
      <c r="T11" s="249"/>
      <c r="U11" s="250"/>
    </row>
    <row r="12" spans="1:24" ht="17.25" customHeight="1" thickBot="1" x14ac:dyDescent="0.25">
      <c r="A12" s="111"/>
      <c r="B12" s="111"/>
      <c r="C12" s="111"/>
      <c r="D12" s="112"/>
      <c r="E12" s="44"/>
      <c r="F12" s="112"/>
      <c r="G12" s="44"/>
      <c r="H12" s="112"/>
      <c r="I12" s="112"/>
      <c r="J12" s="44"/>
      <c r="L12" s="252"/>
      <c r="M12" s="253" t="str">
        <f>'Input Data'!A13</f>
        <v>Back Judge</v>
      </c>
      <c r="N12" s="254"/>
      <c r="O12" s="253"/>
      <c r="P12" s="253"/>
      <c r="Q12" s="253"/>
      <c r="R12" s="253" t="str">
        <f>'Input Data'!B13</f>
        <v>Tyler Pruden</v>
      </c>
      <c r="S12" s="253"/>
      <c r="T12" s="253"/>
      <c r="U12" s="255"/>
      <c r="X12" s="45"/>
    </row>
    <row r="13" spans="1:24" ht="17.25" customHeight="1" x14ac:dyDescent="0.2">
      <c r="A13" s="110"/>
      <c r="B13" s="110"/>
      <c r="C13" s="110"/>
      <c r="D13" s="42"/>
      <c r="E13" s="43"/>
      <c r="F13" s="42"/>
      <c r="G13" s="43"/>
      <c r="H13" s="110"/>
      <c r="I13" s="116"/>
      <c r="J13" s="43"/>
      <c r="L13" s="45"/>
      <c r="M13" s="45"/>
      <c r="N13" s="119"/>
      <c r="O13" s="45"/>
      <c r="P13" s="45"/>
      <c r="Q13" s="45"/>
      <c r="R13" s="45"/>
      <c r="S13" s="45"/>
      <c r="T13" s="45"/>
      <c r="U13" s="45"/>
    </row>
    <row r="14" spans="1:24" ht="17.25" customHeight="1" x14ac:dyDescent="0.2">
      <c r="A14" s="113"/>
      <c r="B14" s="113"/>
      <c r="C14" s="113"/>
      <c r="D14" s="114"/>
      <c r="E14" s="115"/>
      <c r="F14" s="114"/>
      <c r="G14" s="115"/>
      <c r="H14" s="114"/>
      <c r="I14" s="114"/>
      <c r="J14" s="115"/>
      <c r="K14" s="9"/>
      <c r="L14" s="125"/>
      <c r="M14" s="125"/>
      <c r="N14"/>
      <c r="O14" s="125"/>
      <c r="P14" s="125"/>
      <c r="Q14" s="125"/>
      <c r="R14" s="125"/>
      <c r="S14" s="125"/>
      <c r="T14" s="125"/>
      <c r="U14" s="125"/>
    </row>
    <row r="15" spans="1:24" ht="17.25" customHeight="1" x14ac:dyDescent="0.2">
      <c r="A15" s="111"/>
      <c r="B15" s="111"/>
      <c r="C15" s="111"/>
      <c r="D15" s="112"/>
      <c r="E15" s="44"/>
      <c r="F15" s="112"/>
      <c r="G15" s="44"/>
      <c r="H15" s="111"/>
      <c r="I15" s="9"/>
      <c r="J15" s="44"/>
      <c r="K15" s="9"/>
      <c r="L15" s="125"/>
      <c r="M15" s="125"/>
      <c r="N15" s="125"/>
      <c r="O15" s="125"/>
      <c r="P15" s="125"/>
      <c r="Q15" s="125"/>
      <c r="R15" s="125"/>
      <c r="S15" s="125"/>
      <c r="T15" s="125"/>
      <c r="U15" s="125"/>
    </row>
    <row r="16" spans="1:24" ht="17.25" customHeight="1" x14ac:dyDescent="0.2">
      <c r="A16" s="111"/>
      <c r="B16" s="111"/>
      <c r="C16" s="111"/>
      <c r="D16" s="112"/>
      <c r="E16" s="44"/>
      <c r="F16" s="112"/>
      <c r="G16" s="44"/>
      <c r="H16" s="112"/>
      <c r="I16" s="112"/>
      <c r="J16" s="44"/>
      <c r="L16" s="109"/>
      <c r="M16" s="109"/>
      <c r="N16" s="109"/>
      <c r="O16" s="109"/>
      <c r="P16" s="109"/>
      <c r="Q16" s="109"/>
      <c r="R16" s="109"/>
      <c r="S16" s="109"/>
      <c r="T16" s="109"/>
      <c r="U16" s="109"/>
    </row>
    <row r="17" spans="1:21" ht="17.25" customHeight="1" x14ac:dyDescent="0.2">
      <c r="A17" s="110"/>
      <c r="B17" s="110"/>
      <c r="C17" s="110"/>
      <c r="D17" s="42"/>
      <c r="E17" s="43"/>
      <c r="F17" s="42"/>
      <c r="G17" s="43"/>
      <c r="H17" s="110"/>
      <c r="I17" s="116"/>
      <c r="J17" s="43"/>
      <c r="L17" s="109"/>
      <c r="M17" s="109"/>
      <c r="N17" s="109"/>
      <c r="O17" s="109"/>
      <c r="P17" s="109"/>
      <c r="Q17" s="109"/>
      <c r="R17" s="109"/>
      <c r="S17" s="109"/>
      <c r="T17" s="109"/>
      <c r="U17" s="109"/>
    </row>
    <row r="18" spans="1:21" ht="17.25" customHeight="1" thickBot="1" x14ac:dyDescent="0.25">
      <c r="A18" s="113"/>
      <c r="B18" s="113"/>
      <c r="C18" s="113"/>
      <c r="D18" s="114"/>
      <c r="E18" s="115"/>
      <c r="F18" s="114"/>
      <c r="G18" s="115"/>
      <c r="H18" s="114"/>
      <c r="I18" s="114"/>
      <c r="J18" s="115"/>
      <c r="L18" s="109"/>
      <c r="M18" s="109"/>
      <c r="N18" s="109"/>
      <c r="O18" s="109"/>
      <c r="P18" s="109"/>
      <c r="Q18" s="109"/>
      <c r="R18" s="109"/>
      <c r="S18" s="109"/>
      <c r="T18" s="109"/>
      <c r="U18" s="109"/>
    </row>
    <row r="19" spans="1:21" ht="17.25" customHeight="1" x14ac:dyDescent="0.2">
      <c r="A19" s="111"/>
      <c r="B19" s="111"/>
      <c r="C19" s="111"/>
      <c r="D19" s="112"/>
      <c r="E19" s="44"/>
      <c r="F19" s="112"/>
      <c r="G19" s="44"/>
      <c r="H19" s="111"/>
      <c r="I19" s="9"/>
      <c r="J19" s="44"/>
      <c r="L19" s="256" t="s">
        <v>53</v>
      </c>
      <c r="M19" s="257"/>
      <c r="N19" s="257"/>
      <c r="O19" s="257"/>
      <c r="P19" s="257"/>
      <c r="Q19" s="257"/>
      <c r="R19" s="257"/>
      <c r="S19" s="257"/>
      <c r="T19" s="257"/>
      <c r="U19" s="258"/>
    </row>
    <row r="20" spans="1:21" ht="17.25" customHeight="1" x14ac:dyDescent="0.2">
      <c r="A20" s="111"/>
      <c r="B20" s="111"/>
      <c r="C20" s="111"/>
      <c r="D20" s="112"/>
      <c r="E20" s="44"/>
      <c r="F20" s="112"/>
      <c r="G20" s="44"/>
      <c r="H20" s="112"/>
      <c r="I20" s="112"/>
      <c r="J20" s="44"/>
      <c r="L20" s="259"/>
      <c r="M20" s="249"/>
      <c r="N20" s="260" t="s">
        <v>54</v>
      </c>
      <c r="O20" s="242"/>
      <c r="P20" s="260" t="s">
        <v>61</v>
      </c>
      <c r="Q20" s="242"/>
      <c r="R20" s="260" t="s">
        <v>55</v>
      </c>
      <c r="S20" s="260"/>
      <c r="T20" s="260" t="s">
        <v>21</v>
      </c>
      <c r="U20" s="261"/>
    </row>
    <row r="21" spans="1:21" ht="17.25" customHeight="1" x14ac:dyDescent="0.2">
      <c r="A21" s="110"/>
      <c r="B21" s="110"/>
      <c r="C21" s="110"/>
      <c r="D21" s="42"/>
      <c r="E21" s="43"/>
      <c r="F21" s="42"/>
      <c r="G21" s="43"/>
      <c r="H21" s="42"/>
      <c r="I21" s="42"/>
      <c r="J21" s="43"/>
      <c r="L21" s="262" t="s">
        <v>56</v>
      </c>
      <c r="M21" s="249"/>
      <c r="N21" s="263"/>
      <c r="O21" s="264"/>
      <c r="P21" s="263"/>
      <c r="Q21" s="264"/>
      <c r="R21" s="263"/>
      <c r="S21" s="265" t="s">
        <v>64</v>
      </c>
      <c r="T21" s="263"/>
      <c r="U21" s="266"/>
    </row>
    <row r="22" spans="1:21" ht="17.25" customHeight="1" thickBot="1" x14ac:dyDescent="0.25">
      <c r="A22" s="113"/>
      <c r="B22" s="113"/>
      <c r="C22" s="113"/>
      <c r="D22" s="114"/>
      <c r="E22" s="115"/>
      <c r="F22" s="114"/>
      <c r="G22" s="115"/>
      <c r="H22" s="114"/>
      <c r="I22" s="114"/>
      <c r="J22" s="115"/>
      <c r="L22" s="267" t="s">
        <v>57</v>
      </c>
      <c r="M22" s="253"/>
      <c r="N22" s="268"/>
      <c r="O22" s="269"/>
      <c r="P22" s="268"/>
      <c r="Q22" s="269"/>
      <c r="R22" s="268"/>
      <c r="S22" s="270" t="str">
        <f>S21</f>
        <v>I  O</v>
      </c>
      <c r="T22" s="268"/>
      <c r="U22" s="255"/>
    </row>
    <row r="23" spans="1:21" ht="27" customHeight="1" thickBot="1" x14ac:dyDescent="0.25">
      <c r="A23" s="9"/>
      <c r="B23" s="9"/>
      <c r="C23" s="9"/>
      <c r="D23" s="9"/>
      <c r="E23" s="9"/>
      <c r="F23" s="9"/>
      <c r="G23" s="9"/>
      <c r="H23" s="9"/>
    </row>
    <row r="24" spans="1:21" ht="17.25" customHeight="1" x14ac:dyDescent="0.2">
      <c r="A24" s="7" t="s">
        <v>19</v>
      </c>
      <c r="B24" s="7"/>
      <c r="C24" s="7"/>
      <c r="D24" s="7"/>
      <c r="E24" s="7"/>
      <c r="F24" s="7"/>
      <c r="G24" s="7"/>
      <c r="H24" s="7"/>
      <c r="L24" s="238" t="str">
        <f>'Input Data'!$B$34&amp;" at "&amp;'Input Data'!$B$32</f>
        <v>Grant at Bourbon</v>
      </c>
      <c r="M24" s="239"/>
      <c r="N24" s="239"/>
      <c r="O24" s="239"/>
      <c r="P24" s="239"/>
      <c r="Q24" s="239"/>
      <c r="R24" s="239"/>
      <c r="S24" s="239"/>
      <c r="T24" s="239"/>
      <c r="U24" s="240"/>
    </row>
    <row r="25" spans="1:21" ht="17.25" customHeight="1" x14ac:dyDescent="0.2">
      <c r="A25" s="72" t="s">
        <v>20</v>
      </c>
      <c r="B25" s="72" t="s">
        <v>4</v>
      </c>
      <c r="C25" s="72" t="s">
        <v>21</v>
      </c>
      <c r="D25" s="40" t="s">
        <v>22</v>
      </c>
      <c r="E25" s="41"/>
      <c r="F25" s="40" t="s">
        <v>99</v>
      </c>
      <c r="G25" s="40"/>
      <c r="H25" s="72" t="s">
        <v>23</v>
      </c>
      <c r="I25" s="40" t="s">
        <v>24</v>
      </c>
      <c r="J25" s="41"/>
      <c r="L25" s="241" t="str">
        <f>'Input Data'!$B$16&amp;" at "&amp;'Input Data'!$B$20</f>
        <v>8/25/2018 at Bourbon County</v>
      </c>
      <c r="M25" s="242"/>
      <c r="N25" s="242"/>
      <c r="O25" s="242"/>
      <c r="P25" s="242"/>
      <c r="Q25" s="242"/>
      <c r="R25" s="242"/>
      <c r="S25" s="242"/>
      <c r="T25" s="242"/>
      <c r="U25" s="243"/>
    </row>
    <row r="26" spans="1:21" ht="17.25" customHeight="1" thickBot="1" x14ac:dyDescent="0.25">
      <c r="A26" s="110"/>
      <c r="B26" s="110"/>
      <c r="C26" s="110"/>
      <c r="D26" s="42"/>
      <c r="E26" s="43"/>
      <c r="F26" s="42"/>
      <c r="G26" s="43"/>
      <c r="H26" s="110"/>
      <c r="I26" s="42"/>
      <c r="J26" s="43"/>
      <c r="L26" s="244">
        <f>'Input Data'!$B$18</f>
        <v>0.86458333333333337</v>
      </c>
      <c r="M26" s="245"/>
      <c r="N26" s="245"/>
      <c r="O26" s="245"/>
      <c r="P26" s="245"/>
      <c r="Q26" s="245"/>
      <c r="R26" s="245"/>
      <c r="S26" s="245"/>
      <c r="T26" s="245"/>
      <c r="U26" s="246"/>
    </row>
    <row r="27" spans="1:21" ht="17.25" customHeight="1" thickBot="1" x14ac:dyDescent="0.25">
      <c r="A27" s="111"/>
      <c r="B27" s="111"/>
      <c r="C27" s="111"/>
      <c r="D27" s="112"/>
      <c r="E27" s="44"/>
      <c r="F27" s="112"/>
      <c r="G27" s="44"/>
      <c r="H27" s="112"/>
      <c r="I27" s="112"/>
      <c r="J27" s="44"/>
      <c r="L27" s="41"/>
      <c r="M27" s="41"/>
      <c r="N27" s="41"/>
      <c r="O27" s="41"/>
      <c r="P27" s="41"/>
      <c r="Q27" s="41"/>
      <c r="R27" s="41"/>
      <c r="S27" s="41"/>
      <c r="T27" s="41"/>
      <c r="U27" s="41"/>
    </row>
    <row r="28" spans="1:21" ht="17.25" customHeight="1" x14ac:dyDescent="0.2">
      <c r="A28" s="110"/>
      <c r="B28" s="110"/>
      <c r="C28" s="110"/>
      <c r="D28" s="42"/>
      <c r="E28" s="43"/>
      <c r="F28" s="42"/>
      <c r="G28" s="43"/>
      <c r="H28" s="110"/>
      <c r="I28" s="116"/>
      <c r="J28" s="43"/>
      <c r="L28" s="247" t="s">
        <v>126</v>
      </c>
      <c r="M28" s="239"/>
      <c r="N28" s="239"/>
      <c r="O28" s="239"/>
      <c r="P28" s="239"/>
      <c r="Q28" s="239"/>
      <c r="R28" s="239"/>
      <c r="S28" s="239"/>
      <c r="T28" s="239"/>
      <c r="U28" s="240"/>
    </row>
    <row r="29" spans="1:21" ht="17.25" customHeight="1" x14ac:dyDescent="0.2">
      <c r="A29" s="111"/>
      <c r="B29" s="111"/>
      <c r="C29" s="111"/>
      <c r="D29" s="112"/>
      <c r="E29" s="44"/>
      <c r="F29" s="112"/>
      <c r="G29" s="44"/>
      <c r="H29" s="112"/>
      <c r="I29" s="112"/>
      <c r="J29" s="44"/>
      <c r="L29" s="248"/>
      <c r="M29" s="249" t="str">
        <f>'Input Data'!A7</f>
        <v>Referee</v>
      </c>
      <c r="N29" s="249"/>
      <c r="O29" s="249"/>
      <c r="P29" s="249"/>
      <c r="Q29" s="249"/>
      <c r="R29" s="249" t="str">
        <f>'Input Data'!B7</f>
        <v>Joseph Ammerman</v>
      </c>
      <c r="S29" s="249"/>
      <c r="T29" s="249"/>
      <c r="U29" s="250"/>
    </row>
    <row r="30" spans="1:21" ht="17.25" customHeight="1" x14ac:dyDescent="0.2">
      <c r="A30" s="110"/>
      <c r="B30" s="110"/>
      <c r="C30" s="110"/>
      <c r="D30" s="42"/>
      <c r="E30" s="43"/>
      <c r="F30" s="42"/>
      <c r="G30" s="43"/>
      <c r="H30" s="110"/>
      <c r="I30" s="116"/>
      <c r="J30" s="43"/>
      <c r="L30" s="248"/>
      <c r="M30" s="249" t="str">
        <f>'Input Data'!A8</f>
        <v>Umpire</v>
      </c>
      <c r="N30" s="249"/>
      <c r="O30" s="249"/>
      <c r="P30" s="249"/>
      <c r="Q30" s="249"/>
      <c r="R30" s="249" t="str">
        <f>'Input Data'!B8</f>
        <v>Brandon Shields</v>
      </c>
      <c r="S30" s="249"/>
      <c r="T30" s="249"/>
      <c r="U30" s="250"/>
    </row>
    <row r="31" spans="1:21" ht="17.25" customHeight="1" x14ac:dyDescent="0.2">
      <c r="A31" s="111"/>
      <c r="B31" s="111"/>
      <c r="C31" s="111"/>
      <c r="D31" s="112"/>
      <c r="E31" s="44"/>
      <c r="F31" s="112"/>
      <c r="G31" s="44"/>
      <c r="H31" s="112"/>
      <c r="I31" s="112"/>
      <c r="J31" s="44"/>
      <c r="L31" s="248"/>
      <c r="M31" s="249" t="str">
        <f>'Input Data'!A9</f>
        <v>Head Linesman</v>
      </c>
      <c r="N31" s="249"/>
      <c r="O31" s="249"/>
      <c r="P31" s="249"/>
      <c r="Q31" s="249"/>
      <c r="R31" s="249" t="str">
        <f>'Input Data'!B9</f>
        <v>Aaron Haney</v>
      </c>
      <c r="S31" s="249"/>
      <c r="T31" s="249"/>
      <c r="U31" s="250"/>
    </row>
    <row r="32" spans="1:21" ht="17.25" customHeight="1" x14ac:dyDescent="0.2">
      <c r="A32" s="110"/>
      <c r="B32" s="110"/>
      <c r="C32" s="110"/>
      <c r="D32" s="42"/>
      <c r="E32" s="43"/>
      <c r="F32" s="42"/>
      <c r="G32" s="43"/>
      <c r="H32" s="110"/>
      <c r="I32" s="116"/>
      <c r="J32" s="43"/>
      <c r="L32" s="248"/>
      <c r="M32" s="249" t="str">
        <f>'Input Data'!A10</f>
        <v>Line Judge</v>
      </c>
      <c r="N32" s="251"/>
      <c r="O32" s="249"/>
      <c r="P32" s="249"/>
      <c r="Q32" s="249"/>
      <c r="R32" s="249" t="str">
        <f>'Input Data'!B10</f>
        <v>Jeremy Enlow</v>
      </c>
      <c r="S32" s="249"/>
      <c r="T32" s="249"/>
      <c r="U32" s="250"/>
    </row>
    <row r="33" spans="1:23" ht="17.25" customHeight="1" x14ac:dyDescent="0.2">
      <c r="A33" s="111"/>
      <c r="B33" s="111"/>
      <c r="C33" s="111"/>
      <c r="D33" s="112"/>
      <c r="E33" s="44"/>
      <c r="F33" s="112"/>
      <c r="G33" s="44"/>
      <c r="H33" s="112"/>
      <c r="I33" s="112"/>
      <c r="J33" s="44"/>
      <c r="L33" s="248"/>
      <c r="M33" s="249" t="str">
        <f>'Input Data'!A11</f>
        <v>Side Judge</v>
      </c>
      <c r="N33" s="251"/>
      <c r="O33" s="249"/>
      <c r="P33" s="249"/>
      <c r="Q33" s="249"/>
      <c r="R33" s="249" t="str">
        <f>'Input Data'!B11</f>
        <v>Andy Cecil</v>
      </c>
      <c r="S33" s="249"/>
      <c r="T33" s="249"/>
      <c r="U33" s="250"/>
    </row>
    <row r="34" spans="1:23" ht="17.25" customHeight="1" x14ac:dyDescent="0.2">
      <c r="A34" s="110"/>
      <c r="B34" s="110"/>
      <c r="C34" s="110"/>
      <c r="D34" s="42"/>
      <c r="E34" s="43"/>
      <c r="F34" s="42"/>
      <c r="G34" s="43"/>
      <c r="H34" s="110"/>
      <c r="I34" s="116"/>
      <c r="J34" s="43"/>
      <c r="L34" s="248"/>
      <c r="M34" s="249" t="str">
        <f>'Input Data'!A12</f>
        <v>Field Judge</v>
      </c>
      <c r="N34" s="251"/>
      <c r="O34" s="249"/>
      <c r="P34" s="249"/>
      <c r="Q34" s="249"/>
      <c r="R34" s="249" t="str">
        <f>'Input Data'!B12</f>
        <v>Jimmy Powell</v>
      </c>
      <c r="S34" s="249"/>
      <c r="T34" s="249"/>
      <c r="U34" s="250"/>
    </row>
    <row r="35" spans="1:23" ht="17.25" customHeight="1" thickBot="1" x14ac:dyDescent="0.25">
      <c r="A35" s="111"/>
      <c r="B35" s="111"/>
      <c r="C35" s="111"/>
      <c r="D35" s="112"/>
      <c r="E35" s="44"/>
      <c r="F35" s="112"/>
      <c r="G35" s="44"/>
      <c r="H35" s="112"/>
      <c r="I35" s="112"/>
      <c r="J35" s="44"/>
      <c r="L35" s="252"/>
      <c r="M35" s="253" t="str">
        <f>'Input Data'!A13</f>
        <v>Back Judge</v>
      </c>
      <c r="N35" s="254"/>
      <c r="O35" s="253"/>
      <c r="P35" s="253"/>
      <c r="Q35" s="253"/>
      <c r="R35" s="253" t="str">
        <f>'Input Data'!B13</f>
        <v>Tyler Pruden</v>
      </c>
      <c r="S35" s="253"/>
      <c r="T35" s="253"/>
      <c r="U35" s="255"/>
    </row>
    <row r="36" spans="1:23" ht="17.25" customHeight="1" x14ac:dyDescent="0.2">
      <c r="A36" s="110"/>
      <c r="B36" s="110"/>
      <c r="C36" s="110"/>
      <c r="D36" s="42"/>
      <c r="E36" s="43"/>
      <c r="F36" s="42"/>
      <c r="G36" s="43"/>
      <c r="H36" s="110"/>
      <c r="I36" s="116"/>
      <c r="J36" s="43"/>
      <c r="L36" s="45"/>
      <c r="M36" s="45"/>
      <c r="N36" s="119"/>
      <c r="O36" s="45"/>
      <c r="P36" s="45"/>
      <c r="Q36" s="45"/>
      <c r="R36" s="279">
        <f>'Input Data'!B14</f>
        <v>0</v>
      </c>
      <c r="S36" s="45"/>
      <c r="T36" s="45"/>
      <c r="U36" s="45"/>
    </row>
    <row r="37" spans="1:23" ht="17.25" customHeight="1" x14ac:dyDescent="0.2">
      <c r="A37" s="111"/>
      <c r="B37" s="111"/>
      <c r="C37" s="111"/>
      <c r="D37" s="112"/>
      <c r="E37" s="44"/>
      <c r="F37" s="112"/>
      <c r="G37" s="44"/>
      <c r="H37" s="112"/>
      <c r="I37" s="112"/>
      <c r="J37" s="44"/>
      <c r="K37" s="9"/>
      <c r="L37" s="296"/>
      <c r="M37" s="296"/>
      <c r="N37" s="296"/>
      <c r="O37" s="296"/>
      <c r="P37" s="296"/>
      <c r="Q37" s="296"/>
      <c r="R37" s="296"/>
      <c r="S37" s="296"/>
      <c r="T37" s="296"/>
      <c r="U37" s="296"/>
    </row>
    <row r="38" spans="1:23" ht="17.25" customHeight="1" x14ac:dyDescent="0.2">
      <c r="A38" s="110"/>
      <c r="B38" s="110"/>
      <c r="C38" s="110"/>
      <c r="D38" s="42"/>
      <c r="E38" s="43"/>
      <c r="F38" s="42"/>
      <c r="G38" s="43"/>
      <c r="H38" s="110"/>
      <c r="I38" s="116"/>
      <c r="J38" s="43"/>
      <c r="K38" s="9"/>
      <c r="L38" s="296"/>
      <c r="M38" s="296"/>
      <c r="N38" s="296"/>
      <c r="O38" s="296"/>
      <c r="P38" s="296"/>
      <c r="Q38" s="296"/>
      <c r="R38" s="296"/>
      <c r="S38" s="296"/>
      <c r="T38" s="296"/>
      <c r="U38" s="296"/>
    </row>
    <row r="39" spans="1:23" ht="17.25" customHeight="1" x14ac:dyDescent="0.2">
      <c r="A39" s="111"/>
      <c r="B39" s="111"/>
      <c r="C39" s="111"/>
      <c r="D39" s="112"/>
      <c r="E39" s="44"/>
      <c r="F39" s="112"/>
      <c r="G39" s="44"/>
      <c r="H39" s="112"/>
      <c r="I39" s="112"/>
      <c r="J39" s="44"/>
      <c r="L39" s="109"/>
      <c r="M39" s="109"/>
      <c r="N39" s="109"/>
      <c r="O39" s="109"/>
      <c r="P39" s="109"/>
      <c r="Q39" s="109"/>
      <c r="R39" s="109"/>
      <c r="S39" s="109"/>
      <c r="T39" s="109"/>
      <c r="U39" s="109"/>
    </row>
    <row r="40" spans="1:23" ht="17.25" customHeight="1" x14ac:dyDescent="0.2">
      <c r="A40" s="110"/>
      <c r="B40" s="110"/>
      <c r="C40" s="110"/>
      <c r="D40" s="42"/>
      <c r="E40" s="43"/>
      <c r="F40" s="42"/>
      <c r="G40" s="43"/>
      <c r="H40" s="110"/>
      <c r="I40" s="116"/>
      <c r="J40" s="43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W40" s="45"/>
    </row>
    <row r="41" spans="1:23" ht="17.25" customHeight="1" thickBot="1" x14ac:dyDescent="0.25">
      <c r="A41" s="111"/>
      <c r="B41" s="111"/>
      <c r="C41" s="111"/>
      <c r="D41" s="112"/>
      <c r="E41" s="44"/>
      <c r="F41" s="112"/>
      <c r="G41" s="44"/>
      <c r="H41" s="112"/>
      <c r="I41" s="112"/>
      <c r="J41" s="44"/>
      <c r="L41" s="109"/>
      <c r="M41" s="109"/>
      <c r="N41" s="109"/>
      <c r="O41" s="109"/>
      <c r="P41" s="109"/>
      <c r="Q41" s="109"/>
      <c r="R41" s="109"/>
      <c r="S41" s="109"/>
      <c r="T41" s="109"/>
      <c r="U41" s="109"/>
    </row>
    <row r="42" spans="1:23" ht="17.25" customHeight="1" x14ac:dyDescent="0.2">
      <c r="A42" s="110"/>
      <c r="B42" s="110"/>
      <c r="C42" s="110"/>
      <c r="D42" s="42"/>
      <c r="E42" s="43"/>
      <c r="F42" s="42"/>
      <c r="G42" s="43"/>
      <c r="H42" s="110"/>
      <c r="I42" s="116"/>
      <c r="J42" s="43"/>
      <c r="L42" s="256" t="s">
        <v>53</v>
      </c>
      <c r="M42" s="257"/>
      <c r="N42" s="257"/>
      <c r="O42" s="257"/>
      <c r="P42" s="257"/>
      <c r="Q42" s="257"/>
      <c r="R42" s="257"/>
      <c r="S42" s="257"/>
      <c r="T42" s="257"/>
      <c r="U42" s="258"/>
    </row>
    <row r="43" spans="1:23" ht="17.25" customHeight="1" x14ac:dyDescent="0.2">
      <c r="A43" s="111"/>
      <c r="B43" s="111"/>
      <c r="C43" s="111"/>
      <c r="D43" s="112"/>
      <c r="E43" s="44"/>
      <c r="F43" s="112"/>
      <c r="G43" s="44"/>
      <c r="H43" s="112"/>
      <c r="I43" s="112"/>
      <c r="J43" s="44"/>
      <c r="L43" s="259"/>
      <c r="M43" s="249"/>
      <c r="N43" s="260" t="s">
        <v>54</v>
      </c>
      <c r="O43" s="242"/>
      <c r="P43" s="260" t="s">
        <v>61</v>
      </c>
      <c r="Q43" s="242"/>
      <c r="R43" s="260" t="s">
        <v>55</v>
      </c>
      <c r="S43" s="260"/>
      <c r="T43" s="260" t="s">
        <v>21</v>
      </c>
      <c r="U43" s="261"/>
    </row>
    <row r="44" spans="1:23" ht="17.25" customHeight="1" x14ac:dyDescent="0.2">
      <c r="A44" s="110"/>
      <c r="B44" s="110"/>
      <c r="C44" s="110"/>
      <c r="D44" s="42"/>
      <c r="E44" s="43"/>
      <c r="F44" s="42"/>
      <c r="G44" s="43"/>
      <c r="H44" s="42"/>
      <c r="I44" s="42"/>
      <c r="J44" s="43"/>
      <c r="L44" s="262" t="s">
        <v>56</v>
      </c>
      <c r="M44" s="249"/>
      <c r="N44" s="263"/>
      <c r="O44" s="264"/>
      <c r="P44" s="263"/>
      <c r="Q44" s="264"/>
      <c r="R44" s="263"/>
      <c r="S44" s="265" t="str">
        <f>S21</f>
        <v>I  O</v>
      </c>
      <c r="T44" s="263"/>
      <c r="U44" s="266"/>
    </row>
    <row r="45" spans="1:23" ht="17.25" customHeight="1" thickBot="1" x14ac:dyDescent="0.25">
      <c r="A45" s="113"/>
      <c r="B45" s="113"/>
      <c r="C45" s="113"/>
      <c r="D45" s="114"/>
      <c r="E45" s="115"/>
      <c r="F45" s="114"/>
      <c r="G45" s="115"/>
      <c r="H45" s="114"/>
      <c r="I45" s="114"/>
      <c r="J45" s="115"/>
      <c r="L45" s="267" t="s">
        <v>57</v>
      </c>
      <c r="M45" s="253"/>
      <c r="N45" s="268"/>
      <c r="O45" s="269"/>
      <c r="P45" s="268"/>
      <c r="Q45" s="269"/>
      <c r="R45" s="268"/>
      <c r="S45" s="270" t="str">
        <f>S21</f>
        <v>I  O</v>
      </c>
      <c r="T45" s="268"/>
      <c r="U45" s="255"/>
    </row>
  </sheetData>
  <mergeCells count="1">
    <mergeCell ref="L37:U38"/>
  </mergeCells>
  <phoneticPr fontId="2" type="noConversion"/>
  <printOptions horizontalCentered="1"/>
  <pageMargins left="2.35" right="0.15" top="0.15" bottom="2.35" header="0.27" footer="2.35"/>
  <pageSetup scale="71" orientation="portrait" verticalDpi="597" copies="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47"/>
  <sheetViews>
    <sheetView zoomScale="75" zoomScaleNormal="100" workbookViewId="0">
      <selection activeCell="L25" sqref="L25"/>
    </sheetView>
  </sheetViews>
  <sheetFormatPr baseColWidth="10" defaultColWidth="9.1640625" defaultRowHeight="16" x14ac:dyDescent="0.15"/>
  <cols>
    <col min="1" max="34" width="4.6640625" style="11" customWidth="1"/>
    <col min="35" max="16384" width="9.1640625" style="11"/>
  </cols>
  <sheetData>
    <row r="1" spans="1:21" ht="18" customHeight="1" x14ac:dyDescent="0.15">
      <c r="A1" s="81" t="str">
        <f>"HOME:  "&amp;'Input Data'!B32</f>
        <v>HOME:  Bourbon</v>
      </c>
      <c r="B1" s="82"/>
      <c r="C1" s="82"/>
      <c r="D1" s="82"/>
      <c r="E1" s="82"/>
      <c r="F1" s="82"/>
      <c r="G1" s="82" t="str">
        <f>"COLOR:  "&amp;'Input Data'!B33</f>
        <v>COLOR:  Maroon</v>
      </c>
      <c r="H1" s="82"/>
      <c r="I1" s="82"/>
      <c r="J1" s="118"/>
      <c r="L1" s="81" t="str">
        <f>"VISITOR:  "&amp;'Input Data'!B34</f>
        <v>VISITOR:  Grant</v>
      </c>
      <c r="M1" s="82"/>
      <c r="N1" s="82"/>
      <c r="O1" s="82"/>
      <c r="P1" s="82"/>
      <c r="Q1" s="82"/>
      <c r="R1" s="82" t="str">
        <f>"COLOR:  "&amp;'Input Data'!B35</f>
        <v>COLOR:  White</v>
      </c>
      <c r="S1" s="82"/>
      <c r="T1" s="82"/>
      <c r="U1" s="118"/>
    </row>
    <row r="2" spans="1:21" ht="18" customHeight="1" thickBot="1" x14ac:dyDescent="0.2">
      <c r="A2" s="83" t="str">
        <f>"COACH:  "&amp;'Input Data'!B26</f>
        <v>COACH:  John Hodge</v>
      </c>
      <c r="B2" s="84"/>
      <c r="C2" s="84"/>
      <c r="D2" s="84"/>
      <c r="E2" s="84"/>
      <c r="F2" s="84"/>
      <c r="G2" s="124"/>
      <c r="H2" s="84"/>
      <c r="I2" s="84"/>
      <c r="J2" s="85"/>
      <c r="L2" s="83" t="str">
        <f>"COACH:  "&amp;'Input Data'!B29</f>
        <v>COACH:  Jacob Morris</v>
      </c>
      <c r="M2" s="84"/>
      <c r="N2" s="84"/>
      <c r="O2" s="84"/>
      <c r="P2" s="84"/>
      <c r="Q2" s="84"/>
      <c r="R2" s="124"/>
      <c r="S2" s="84"/>
      <c r="T2" s="84"/>
      <c r="U2" s="85"/>
    </row>
    <row r="3" spans="1:21" ht="11.25" customHeight="1" x14ac:dyDescent="0.15"/>
    <row r="4" spans="1:21" ht="18" customHeight="1" thickBot="1" x14ac:dyDescent="0.2">
      <c r="A4" s="13" t="s">
        <v>27</v>
      </c>
      <c r="B4" s="13"/>
      <c r="C4" s="13"/>
      <c r="D4" s="13"/>
      <c r="E4" s="13"/>
      <c r="G4" s="14" t="s">
        <v>28</v>
      </c>
      <c r="H4" s="14" t="s">
        <v>29</v>
      </c>
      <c r="I4" s="14" t="s">
        <v>30</v>
      </c>
      <c r="J4" s="14" t="s">
        <v>29</v>
      </c>
      <c r="L4" s="13" t="s">
        <v>27</v>
      </c>
      <c r="M4" s="13"/>
      <c r="N4" s="13"/>
      <c r="O4" s="13"/>
      <c r="P4" s="13"/>
      <c r="R4" s="14" t="s">
        <v>28</v>
      </c>
      <c r="S4" s="14" t="s">
        <v>29</v>
      </c>
      <c r="T4" s="14" t="s">
        <v>30</v>
      </c>
      <c r="U4" s="14" t="s">
        <v>29</v>
      </c>
    </row>
    <row r="5" spans="1:21" ht="18" customHeight="1" x14ac:dyDescent="0.15">
      <c r="A5" s="15"/>
      <c r="B5" s="16"/>
      <c r="C5" s="17"/>
      <c r="D5" s="18"/>
      <c r="E5" s="19"/>
      <c r="G5" s="15"/>
      <c r="H5" s="19"/>
      <c r="I5" s="15"/>
      <c r="J5" s="19"/>
      <c r="L5" s="15"/>
      <c r="M5" s="16"/>
      <c r="N5" s="17"/>
      <c r="O5" s="18"/>
      <c r="P5" s="19"/>
      <c r="R5" s="15"/>
      <c r="S5" s="19"/>
      <c r="T5" s="15"/>
      <c r="U5" s="19"/>
    </row>
    <row r="6" spans="1:21" ht="18" customHeight="1" x14ac:dyDescent="0.15">
      <c r="A6" s="20"/>
      <c r="B6" s="21"/>
      <c r="C6" s="22"/>
      <c r="D6" s="23"/>
      <c r="E6" s="24"/>
      <c r="G6" s="20"/>
      <c r="H6" s="24"/>
      <c r="I6" s="20"/>
      <c r="J6" s="24"/>
      <c r="L6" s="20"/>
      <c r="M6" s="21"/>
      <c r="N6" s="22"/>
      <c r="O6" s="23"/>
      <c r="P6" s="24"/>
      <c r="R6" s="20"/>
      <c r="S6" s="24"/>
      <c r="T6" s="20"/>
      <c r="U6" s="24"/>
    </row>
    <row r="7" spans="1:21" ht="18" customHeight="1" x14ac:dyDescent="0.15">
      <c r="A7" s="20"/>
      <c r="B7" s="21"/>
      <c r="C7" s="22"/>
      <c r="D7" s="22"/>
      <c r="E7" s="24"/>
      <c r="G7" s="20"/>
      <c r="H7" s="24"/>
      <c r="I7" s="20"/>
      <c r="J7" s="24"/>
      <c r="L7" s="20"/>
      <c r="M7" s="25"/>
      <c r="N7" s="25"/>
      <c r="O7" s="25"/>
      <c r="P7" s="24"/>
      <c r="R7" s="20"/>
      <c r="S7" s="24"/>
      <c r="T7" s="20"/>
      <c r="U7" s="24"/>
    </row>
    <row r="8" spans="1:21" ht="18" customHeight="1" thickBot="1" x14ac:dyDescent="0.2">
      <c r="A8" s="26"/>
      <c r="B8" s="27"/>
      <c r="C8" s="28"/>
      <c r="D8" s="29"/>
      <c r="E8" s="30"/>
      <c r="G8" s="26"/>
      <c r="H8" s="31"/>
      <c r="I8" s="26"/>
      <c r="J8" s="31"/>
      <c r="L8" s="26"/>
      <c r="M8" s="27"/>
      <c r="N8" s="28"/>
      <c r="O8" s="29"/>
      <c r="P8" s="31"/>
      <c r="R8" s="26"/>
      <c r="S8" s="31"/>
      <c r="T8" s="26"/>
      <c r="U8" s="31"/>
    </row>
    <row r="9" spans="1:21" ht="11.25" customHeight="1" x14ac:dyDescent="0.15"/>
    <row r="10" spans="1:21" ht="18" customHeight="1" x14ac:dyDescent="0.15">
      <c r="A10" s="86" t="s">
        <v>4</v>
      </c>
      <c r="B10" s="87"/>
      <c r="C10" s="87"/>
      <c r="D10" s="88" t="s">
        <v>32</v>
      </c>
      <c r="E10" s="89"/>
      <c r="F10" s="90"/>
      <c r="G10" s="87"/>
      <c r="H10" s="88" t="s">
        <v>33</v>
      </c>
      <c r="I10" s="89"/>
      <c r="J10" s="90"/>
      <c r="L10" s="91" t="str">
        <f>A10</f>
        <v>Time</v>
      </c>
      <c r="M10" s="87"/>
      <c r="N10" s="87"/>
      <c r="O10" s="88" t="str">
        <f>D10</f>
        <v>First Half</v>
      </c>
      <c r="P10" s="89"/>
      <c r="Q10" s="90"/>
      <c r="R10" s="87"/>
      <c r="S10" s="88" t="str">
        <f t="shared" ref="P10:U11" si="0">H10</f>
        <v>Second Half</v>
      </c>
      <c r="T10" s="89"/>
      <c r="U10" s="90"/>
    </row>
    <row r="11" spans="1:21" ht="18" customHeight="1" x14ac:dyDescent="0.15">
      <c r="A11" s="91" t="s">
        <v>31</v>
      </c>
      <c r="B11" s="87"/>
      <c r="C11" s="87"/>
      <c r="D11" s="92">
        <v>1</v>
      </c>
      <c r="E11" s="93">
        <v>2</v>
      </c>
      <c r="F11" s="94">
        <v>3</v>
      </c>
      <c r="G11" s="95"/>
      <c r="H11" s="92">
        <v>1</v>
      </c>
      <c r="I11" s="93">
        <v>2</v>
      </c>
      <c r="J11" s="94">
        <v>3</v>
      </c>
      <c r="L11" s="91" t="str">
        <f>A11</f>
        <v>Outs</v>
      </c>
      <c r="M11" s="87"/>
      <c r="N11" s="87"/>
      <c r="O11" s="92">
        <f>D11</f>
        <v>1</v>
      </c>
      <c r="P11" s="93">
        <f t="shared" si="0"/>
        <v>2</v>
      </c>
      <c r="Q11" s="94">
        <f t="shared" si="0"/>
        <v>3</v>
      </c>
      <c r="R11" s="95"/>
      <c r="S11" s="92">
        <f t="shared" si="0"/>
        <v>1</v>
      </c>
      <c r="T11" s="93">
        <f t="shared" si="0"/>
        <v>2</v>
      </c>
      <c r="U11" s="94">
        <f t="shared" si="0"/>
        <v>3</v>
      </c>
    </row>
    <row r="12" spans="1:21" ht="11.25" customHeight="1" x14ac:dyDescent="0.15">
      <c r="A12" s="87"/>
      <c r="B12" s="87"/>
      <c r="C12" s="87"/>
      <c r="D12" s="95"/>
      <c r="E12" s="95"/>
      <c r="F12" s="95"/>
      <c r="G12" s="95"/>
      <c r="H12" s="95"/>
      <c r="I12" s="95"/>
      <c r="J12" s="95"/>
      <c r="L12" s="87"/>
      <c r="M12" s="87"/>
      <c r="N12" s="87"/>
      <c r="O12" s="87"/>
      <c r="P12" s="87"/>
      <c r="Q12" s="87"/>
      <c r="R12" s="87"/>
      <c r="S12" s="87"/>
      <c r="T12" s="87"/>
      <c r="U12" s="87"/>
    </row>
    <row r="13" spans="1:21" ht="18" customHeight="1" x14ac:dyDescent="0.15">
      <c r="A13" s="87" t="s">
        <v>34</v>
      </c>
      <c r="B13" s="87"/>
      <c r="C13" s="87"/>
      <c r="D13" s="96" t="s">
        <v>51</v>
      </c>
      <c r="E13" s="96" t="s">
        <v>51</v>
      </c>
      <c r="F13" s="96" t="s">
        <v>51</v>
      </c>
      <c r="G13" s="95"/>
      <c r="H13" s="96" t="s">
        <v>52</v>
      </c>
      <c r="I13" s="96" t="s">
        <v>52</v>
      </c>
      <c r="J13" s="96" t="s">
        <v>52</v>
      </c>
      <c r="L13" s="87" t="str">
        <f>A13</f>
        <v>Period</v>
      </c>
      <c r="M13" s="87"/>
      <c r="N13" s="87"/>
      <c r="O13" s="96" t="str">
        <f>D13</f>
        <v>1  2</v>
      </c>
      <c r="P13" s="96" t="str">
        <f t="shared" ref="P13:U13" si="1">E13</f>
        <v>1  2</v>
      </c>
      <c r="Q13" s="96" t="str">
        <f t="shared" si="1"/>
        <v>1  2</v>
      </c>
      <c r="R13" s="95"/>
      <c r="S13" s="96" t="str">
        <f t="shared" si="1"/>
        <v>3  4</v>
      </c>
      <c r="T13" s="96" t="str">
        <f t="shared" si="1"/>
        <v>3  4</v>
      </c>
      <c r="U13" s="96" t="str">
        <f t="shared" si="1"/>
        <v>3  4</v>
      </c>
    </row>
    <row r="14" spans="1:21" ht="18" customHeight="1" x14ac:dyDescent="0.15">
      <c r="A14" s="87" t="s">
        <v>4</v>
      </c>
      <c r="B14" s="87"/>
      <c r="C14" s="87"/>
      <c r="D14" s="97"/>
      <c r="E14" s="97"/>
      <c r="F14" s="97"/>
      <c r="G14" s="87"/>
      <c r="H14" s="97"/>
      <c r="I14" s="97"/>
      <c r="J14" s="97"/>
      <c r="L14" s="87" t="str">
        <f>A14</f>
        <v>Time</v>
      </c>
      <c r="M14" s="87"/>
      <c r="N14" s="87"/>
      <c r="O14" s="97"/>
      <c r="P14" s="97"/>
      <c r="Q14" s="97"/>
      <c r="R14" s="87"/>
      <c r="S14" s="97"/>
      <c r="T14" s="97"/>
      <c r="U14" s="97"/>
    </row>
    <row r="15" spans="1:21" ht="18" customHeight="1" x14ac:dyDescent="0.15">
      <c r="A15" s="87" t="s">
        <v>35</v>
      </c>
      <c r="B15" s="87"/>
      <c r="C15" s="87"/>
      <c r="D15" s="97"/>
      <c r="E15" s="97"/>
      <c r="F15" s="97"/>
      <c r="G15" s="87"/>
      <c r="H15" s="97"/>
      <c r="I15" s="97"/>
      <c r="J15" s="97"/>
      <c r="L15" s="87" t="str">
        <f>A15</f>
        <v>Player #</v>
      </c>
      <c r="M15" s="87"/>
      <c r="N15" s="87"/>
      <c r="O15" s="97"/>
      <c r="P15" s="97"/>
      <c r="Q15" s="97"/>
      <c r="R15" s="87"/>
      <c r="S15" s="97"/>
      <c r="T15" s="97"/>
      <c r="U15" s="97"/>
    </row>
    <row r="16" spans="1:21" ht="11.25" customHeight="1" x14ac:dyDescent="0.15"/>
    <row r="17" spans="1:21" ht="18" customHeight="1" x14ac:dyDescent="0.15">
      <c r="A17" s="32" t="s">
        <v>36</v>
      </c>
      <c r="B17" s="32"/>
      <c r="C17" s="32" t="s">
        <v>37</v>
      </c>
      <c r="D17" s="32" t="s">
        <v>38</v>
      </c>
      <c r="E17" s="32" t="s">
        <v>39</v>
      </c>
      <c r="F17" s="32" t="s">
        <v>30</v>
      </c>
      <c r="G17" s="32" t="s">
        <v>40</v>
      </c>
      <c r="H17" s="32" t="s">
        <v>41</v>
      </c>
      <c r="I17" s="32"/>
      <c r="J17" s="32"/>
      <c r="L17" s="22" t="str">
        <f>A17</f>
        <v>Toss:</v>
      </c>
      <c r="M17" s="22"/>
      <c r="N17" s="22" t="str">
        <f t="shared" ref="N17:S18" si="2">C17</f>
        <v>W</v>
      </c>
      <c r="O17" s="22" t="str">
        <f t="shared" si="2"/>
        <v>L</v>
      </c>
      <c r="P17" s="22" t="str">
        <f t="shared" si="2"/>
        <v>D</v>
      </c>
      <c r="Q17" s="22" t="str">
        <f t="shared" si="2"/>
        <v>K</v>
      </c>
      <c r="R17" s="22" t="str">
        <f t="shared" si="2"/>
        <v>R</v>
      </c>
      <c r="S17" s="22" t="str">
        <f t="shared" si="2"/>
        <v>Goal:</v>
      </c>
      <c r="T17" s="22"/>
      <c r="U17" s="22"/>
    </row>
    <row r="18" spans="1:21" ht="18" customHeight="1" x14ac:dyDescent="0.15">
      <c r="A18" s="22" t="s">
        <v>42</v>
      </c>
      <c r="B18" s="22"/>
      <c r="C18" s="22" t="s">
        <v>37</v>
      </c>
      <c r="D18" s="22" t="s">
        <v>38</v>
      </c>
      <c r="E18" s="22"/>
      <c r="F18" s="22" t="s">
        <v>43</v>
      </c>
      <c r="G18" s="22"/>
      <c r="H18" s="22" t="s">
        <v>44</v>
      </c>
      <c r="I18" s="22"/>
      <c r="J18" s="22"/>
      <c r="L18" s="22" t="str">
        <f>A18</f>
        <v>OT:</v>
      </c>
      <c r="M18" s="22"/>
      <c r="N18" s="22" t="str">
        <f t="shared" si="2"/>
        <v>W</v>
      </c>
      <c r="O18" s="22" t="str">
        <f t="shared" si="2"/>
        <v>L</v>
      </c>
      <c r="P18" s="22"/>
      <c r="Q18" s="22" t="str">
        <f t="shared" si="2"/>
        <v>Odd</v>
      </c>
      <c r="R18" s="22"/>
      <c r="S18" s="22" t="str">
        <f t="shared" si="2"/>
        <v>Even</v>
      </c>
      <c r="T18" s="22"/>
      <c r="U18" s="22"/>
    </row>
    <row r="19" spans="1:21" ht="11.25" customHeight="1" thickBot="1" x14ac:dyDescent="0.2"/>
    <row r="20" spans="1:21" ht="18" customHeight="1" x14ac:dyDescent="0.15">
      <c r="A20" s="11" t="s">
        <v>18</v>
      </c>
      <c r="C20" s="33"/>
      <c r="D20" s="34"/>
      <c r="E20" s="34"/>
      <c r="F20" s="34"/>
      <c r="G20" s="34"/>
      <c r="H20" s="34"/>
      <c r="I20" s="34"/>
      <c r="J20" s="10"/>
      <c r="L20" s="11" t="str">
        <f>A20</f>
        <v>Score</v>
      </c>
      <c r="N20" s="33"/>
      <c r="O20" s="34"/>
      <c r="P20" s="34"/>
      <c r="Q20" s="34"/>
      <c r="R20" s="34"/>
      <c r="S20" s="34"/>
      <c r="T20" s="34"/>
      <c r="U20" s="10"/>
    </row>
    <row r="21" spans="1:21" ht="18" customHeight="1" thickBot="1" x14ac:dyDescent="0.2">
      <c r="C21" s="35"/>
      <c r="D21" s="36"/>
      <c r="E21" s="36"/>
      <c r="F21" s="36"/>
      <c r="G21" s="36"/>
      <c r="H21" s="36"/>
      <c r="I21" s="36"/>
      <c r="J21" s="12"/>
      <c r="N21" s="35"/>
      <c r="O21" s="36"/>
      <c r="P21" s="36"/>
      <c r="Q21" s="36"/>
      <c r="R21" s="36"/>
      <c r="S21" s="36"/>
      <c r="T21" s="36"/>
      <c r="U21" s="12"/>
    </row>
    <row r="22" spans="1:21" ht="18" customHeight="1" x14ac:dyDescent="0.15">
      <c r="A22" s="11" t="s">
        <v>4</v>
      </c>
      <c r="C22" s="37"/>
      <c r="D22" s="38"/>
      <c r="E22" s="38"/>
      <c r="F22" s="38"/>
      <c r="G22" s="38"/>
      <c r="H22" s="38"/>
      <c r="I22" s="38"/>
      <c r="J22" s="39"/>
      <c r="L22" s="11" t="str">
        <f>A22</f>
        <v>Time</v>
      </c>
      <c r="N22" s="37"/>
      <c r="O22" s="38"/>
      <c r="P22" s="38"/>
      <c r="Q22" s="38"/>
      <c r="R22" s="38"/>
      <c r="S22" s="38"/>
      <c r="T22" s="38"/>
      <c r="U22" s="39"/>
    </row>
    <row r="23" spans="1:21" ht="18" customHeight="1" thickBot="1" x14ac:dyDescent="0.2">
      <c r="C23" s="35"/>
      <c r="D23" s="36"/>
      <c r="E23" s="36"/>
      <c r="F23" s="36"/>
      <c r="G23" s="36"/>
      <c r="H23" s="36"/>
      <c r="I23" s="36"/>
      <c r="J23" s="12"/>
      <c r="N23" s="35"/>
      <c r="O23" s="36"/>
      <c r="P23" s="36"/>
      <c r="Q23" s="36"/>
      <c r="R23" s="36"/>
      <c r="S23" s="36"/>
      <c r="T23" s="36"/>
      <c r="U23" s="12"/>
    </row>
    <row r="24" spans="1:21" ht="27" customHeight="1" thickBot="1" x14ac:dyDescent="0.2"/>
    <row r="25" spans="1:21" ht="18" customHeight="1" x14ac:dyDescent="0.15">
      <c r="A25" s="81" t="str">
        <f>"HOME:  "&amp;'Input Data'!B32</f>
        <v>HOME:  Bourbon</v>
      </c>
      <c r="B25" s="82"/>
      <c r="C25" s="82"/>
      <c r="D25" s="82"/>
      <c r="E25" s="82"/>
      <c r="F25" s="82"/>
      <c r="G25" s="82" t="str">
        <f>"COLOR:  "&amp;'Input Data'!B33</f>
        <v>COLOR:  Maroon</v>
      </c>
      <c r="H25" s="82"/>
      <c r="I25" s="82"/>
      <c r="J25" s="118"/>
      <c r="L25" s="81" t="str">
        <f>"VISITOR:  "&amp;'Input Data'!B34</f>
        <v>VISITOR:  Grant</v>
      </c>
      <c r="M25" s="82"/>
      <c r="N25" s="82"/>
      <c r="O25" s="82"/>
      <c r="P25" s="82"/>
      <c r="Q25" s="82"/>
      <c r="R25" s="82" t="str">
        <f>"COLOR:  "&amp;'Input Data'!B35</f>
        <v>COLOR:  White</v>
      </c>
      <c r="S25" s="82"/>
      <c r="T25" s="82"/>
      <c r="U25" s="118"/>
    </row>
    <row r="26" spans="1:21" ht="18" customHeight="1" thickBot="1" x14ac:dyDescent="0.2">
      <c r="A26" s="83" t="str">
        <f>"COACH:  "&amp;'Input Data'!B26</f>
        <v>COACH:  John Hodge</v>
      </c>
      <c r="B26" s="84"/>
      <c r="C26" s="84"/>
      <c r="D26" s="84"/>
      <c r="E26" s="84"/>
      <c r="F26" s="84"/>
      <c r="G26" s="124"/>
      <c r="H26" s="84"/>
      <c r="I26" s="84"/>
      <c r="J26" s="85"/>
      <c r="L26" s="83" t="str">
        <f>"COACH:  "&amp;'Input Data'!$B$29</f>
        <v>COACH:  Jacob Morris</v>
      </c>
      <c r="M26" s="84"/>
      <c r="N26" s="84"/>
      <c r="O26" s="84"/>
      <c r="P26" s="84"/>
      <c r="Q26" s="84"/>
      <c r="R26" s="124"/>
      <c r="S26" s="84"/>
      <c r="T26" s="84"/>
      <c r="U26" s="85"/>
    </row>
    <row r="27" spans="1:21" ht="11.25" customHeight="1" x14ac:dyDescent="0.15"/>
    <row r="28" spans="1:21" ht="18" customHeight="1" thickBot="1" x14ac:dyDescent="0.2">
      <c r="A28" s="13" t="s">
        <v>27</v>
      </c>
      <c r="B28" s="13"/>
      <c r="C28" s="13"/>
      <c r="D28" s="13"/>
      <c r="E28" s="13"/>
      <c r="G28" s="14" t="s">
        <v>28</v>
      </c>
      <c r="H28" s="14" t="s">
        <v>29</v>
      </c>
      <c r="I28" s="14" t="s">
        <v>30</v>
      </c>
      <c r="J28" s="14" t="s">
        <v>29</v>
      </c>
      <c r="L28" s="13" t="s">
        <v>27</v>
      </c>
      <c r="M28" s="13"/>
      <c r="N28" s="13"/>
      <c r="O28" s="13"/>
      <c r="P28" s="13"/>
      <c r="R28" s="14" t="s">
        <v>28</v>
      </c>
      <c r="S28" s="14" t="s">
        <v>29</v>
      </c>
      <c r="T28" s="14" t="s">
        <v>30</v>
      </c>
      <c r="U28" s="14" t="s">
        <v>29</v>
      </c>
    </row>
    <row r="29" spans="1:21" ht="18" customHeight="1" x14ac:dyDescent="0.15">
      <c r="A29" s="15"/>
      <c r="B29" s="16"/>
      <c r="C29" s="17"/>
      <c r="D29" s="18"/>
      <c r="E29" s="19"/>
      <c r="G29" s="15"/>
      <c r="H29" s="19"/>
      <c r="I29" s="15"/>
      <c r="J29" s="19"/>
      <c r="L29" s="15"/>
      <c r="M29" s="16"/>
      <c r="N29" s="17"/>
      <c r="O29" s="18"/>
      <c r="P29" s="19"/>
      <c r="R29" s="15"/>
      <c r="S29" s="19"/>
      <c r="T29" s="15"/>
      <c r="U29" s="19"/>
    </row>
    <row r="30" spans="1:21" ht="18" customHeight="1" x14ac:dyDescent="0.15">
      <c r="A30" s="20"/>
      <c r="B30" s="21"/>
      <c r="C30" s="22"/>
      <c r="D30" s="23"/>
      <c r="E30" s="24"/>
      <c r="G30" s="20"/>
      <c r="H30" s="24"/>
      <c r="I30" s="20"/>
      <c r="J30" s="24"/>
      <c r="L30" s="20"/>
      <c r="M30" s="21"/>
      <c r="N30" s="22"/>
      <c r="O30" s="23"/>
      <c r="P30" s="24"/>
      <c r="R30" s="20"/>
      <c r="S30" s="24"/>
      <c r="T30" s="20"/>
      <c r="U30" s="24"/>
    </row>
    <row r="31" spans="1:21" ht="18" customHeight="1" x14ac:dyDescent="0.15">
      <c r="A31" s="20"/>
      <c r="B31" s="21"/>
      <c r="C31" s="22"/>
      <c r="D31" s="22"/>
      <c r="E31" s="24"/>
      <c r="G31" s="20"/>
      <c r="H31" s="24"/>
      <c r="I31" s="20"/>
      <c r="J31" s="24"/>
      <c r="L31" s="20"/>
      <c r="M31" s="25"/>
      <c r="N31" s="25"/>
      <c r="O31" s="25"/>
      <c r="P31" s="24"/>
      <c r="R31" s="20"/>
      <c r="S31" s="24"/>
      <c r="T31" s="20"/>
      <c r="U31" s="24"/>
    </row>
    <row r="32" spans="1:21" ht="18" customHeight="1" thickBot="1" x14ac:dyDescent="0.2">
      <c r="A32" s="26"/>
      <c r="B32" s="27"/>
      <c r="C32" s="28"/>
      <c r="D32" s="29"/>
      <c r="E32" s="30"/>
      <c r="G32" s="26"/>
      <c r="H32" s="31"/>
      <c r="I32" s="26"/>
      <c r="J32" s="31"/>
      <c r="L32" s="26"/>
      <c r="M32" s="27"/>
      <c r="N32" s="28"/>
      <c r="O32" s="29"/>
      <c r="P32" s="31"/>
      <c r="R32" s="26"/>
      <c r="S32" s="31"/>
      <c r="T32" s="26"/>
      <c r="U32" s="31"/>
    </row>
    <row r="33" spans="1:21" ht="11.25" customHeight="1" x14ac:dyDescent="0.15"/>
    <row r="34" spans="1:21" ht="18" customHeight="1" x14ac:dyDescent="0.15">
      <c r="A34" s="86" t="s">
        <v>4</v>
      </c>
      <c r="B34" s="87"/>
      <c r="C34" s="87"/>
      <c r="D34" s="88" t="s">
        <v>32</v>
      </c>
      <c r="E34" s="89"/>
      <c r="F34" s="90"/>
      <c r="G34" s="87"/>
      <c r="H34" s="88" t="s">
        <v>33</v>
      </c>
      <c r="I34" s="89"/>
      <c r="J34" s="90"/>
      <c r="L34" s="91" t="str">
        <f>A34</f>
        <v>Time</v>
      </c>
      <c r="M34" s="87"/>
      <c r="N34" s="87"/>
      <c r="O34" s="88" t="str">
        <f>D34</f>
        <v>First Half</v>
      </c>
      <c r="P34" s="89"/>
      <c r="Q34" s="90"/>
      <c r="R34" s="87"/>
      <c r="S34" s="88" t="str">
        <f>H34</f>
        <v>Second Half</v>
      </c>
      <c r="T34" s="89"/>
      <c r="U34" s="90"/>
    </row>
    <row r="35" spans="1:21" ht="18" customHeight="1" x14ac:dyDescent="0.15">
      <c r="A35" s="91" t="s">
        <v>31</v>
      </c>
      <c r="B35" s="87"/>
      <c r="C35" s="87"/>
      <c r="D35" s="92">
        <v>1</v>
      </c>
      <c r="E35" s="93">
        <v>2</v>
      </c>
      <c r="F35" s="94">
        <v>3</v>
      </c>
      <c r="G35" s="95"/>
      <c r="H35" s="92">
        <v>1</v>
      </c>
      <c r="I35" s="93">
        <v>2</v>
      </c>
      <c r="J35" s="94">
        <v>3</v>
      </c>
      <c r="L35" s="91" t="str">
        <f>A35</f>
        <v>Outs</v>
      </c>
      <c r="M35" s="87"/>
      <c r="N35" s="87"/>
      <c r="O35" s="92">
        <f>D35</f>
        <v>1</v>
      </c>
      <c r="P35" s="93">
        <f>E35</f>
        <v>2</v>
      </c>
      <c r="Q35" s="94">
        <f>F35</f>
        <v>3</v>
      </c>
      <c r="R35" s="95"/>
      <c r="S35" s="92">
        <f>H35</f>
        <v>1</v>
      </c>
      <c r="T35" s="93">
        <f>I35</f>
        <v>2</v>
      </c>
      <c r="U35" s="94">
        <f>J35</f>
        <v>3</v>
      </c>
    </row>
    <row r="36" spans="1:21" ht="11.25" customHeight="1" x14ac:dyDescent="0.15">
      <c r="A36" s="87"/>
      <c r="B36" s="87"/>
      <c r="C36" s="87"/>
      <c r="D36" s="95"/>
      <c r="E36" s="95"/>
      <c r="F36" s="95"/>
      <c r="G36" s="95"/>
      <c r="H36" s="95"/>
      <c r="I36" s="95"/>
      <c r="J36" s="95"/>
      <c r="L36" s="87"/>
      <c r="M36" s="87"/>
      <c r="N36" s="87"/>
      <c r="O36" s="87"/>
      <c r="P36" s="87"/>
      <c r="Q36" s="87"/>
      <c r="R36" s="87"/>
      <c r="S36" s="87"/>
      <c r="T36" s="87"/>
      <c r="U36" s="87"/>
    </row>
    <row r="37" spans="1:21" ht="18" customHeight="1" x14ac:dyDescent="0.15">
      <c r="A37" s="87" t="s">
        <v>34</v>
      </c>
      <c r="B37" s="87"/>
      <c r="C37" s="87"/>
      <c r="D37" s="96" t="s">
        <v>51</v>
      </c>
      <c r="E37" s="96" t="s">
        <v>51</v>
      </c>
      <c r="F37" s="96" t="s">
        <v>51</v>
      </c>
      <c r="G37" s="95"/>
      <c r="H37" s="96" t="s">
        <v>52</v>
      </c>
      <c r="I37" s="96" t="s">
        <v>52</v>
      </c>
      <c r="J37" s="96" t="s">
        <v>52</v>
      </c>
      <c r="L37" s="87" t="str">
        <f>A37</f>
        <v>Period</v>
      </c>
      <c r="M37" s="87"/>
      <c r="N37" s="87"/>
      <c r="O37" s="96" t="str">
        <f>D37</f>
        <v>1  2</v>
      </c>
      <c r="P37" s="96" t="str">
        <f>E37</f>
        <v>1  2</v>
      </c>
      <c r="Q37" s="96" t="str">
        <f>F37</f>
        <v>1  2</v>
      </c>
      <c r="R37" s="95"/>
      <c r="S37" s="96" t="str">
        <f>H37</f>
        <v>3  4</v>
      </c>
      <c r="T37" s="96" t="str">
        <f>I37</f>
        <v>3  4</v>
      </c>
      <c r="U37" s="96" t="str">
        <f>J37</f>
        <v>3  4</v>
      </c>
    </row>
    <row r="38" spans="1:21" ht="18" customHeight="1" x14ac:dyDescent="0.15">
      <c r="A38" s="87" t="s">
        <v>4</v>
      </c>
      <c r="B38" s="87"/>
      <c r="C38" s="87"/>
      <c r="D38" s="97"/>
      <c r="E38" s="97"/>
      <c r="F38" s="97"/>
      <c r="G38" s="87"/>
      <c r="H38" s="97"/>
      <c r="I38" s="97"/>
      <c r="J38" s="97"/>
      <c r="L38" s="87" t="str">
        <f>A38</f>
        <v>Time</v>
      </c>
      <c r="M38" s="87"/>
      <c r="N38" s="87"/>
      <c r="O38" s="97"/>
      <c r="P38" s="97"/>
      <c r="Q38" s="97"/>
      <c r="R38" s="87"/>
      <c r="S38" s="97"/>
      <c r="T38" s="97"/>
      <c r="U38" s="97"/>
    </row>
    <row r="39" spans="1:21" ht="18" customHeight="1" x14ac:dyDescent="0.15">
      <c r="A39" s="87" t="s">
        <v>35</v>
      </c>
      <c r="B39" s="87"/>
      <c r="C39" s="87"/>
      <c r="D39" s="97"/>
      <c r="E39" s="97"/>
      <c r="F39" s="97"/>
      <c r="G39" s="87"/>
      <c r="H39" s="97"/>
      <c r="I39" s="97"/>
      <c r="J39" s="97"/>
      <c r="L39" s="87" t="str">
        <f>A39</f>
        <v>Player #</v>
      </c>
      <c r="M39" s="87"/>
      <c r="N39" s="87"/>
      <c r="O39" s="97"/>
      <c r="P39" s="97"/>
      <c r="Q39" s="97"/>
      <c r="R39" s="87"/>
      <c r="S39" s="97"/>
      <c r="T39" s="97"/>
      <c r="U39" s="97"/>
    </row>
    <row r="40" spans="1:21" ht="11.25" customHeight="1" x14ac:dyDescent="0.15"/>
    <row r="41" spans="1:21" ht="18" customHeight="1" x14ac:dyDescent="0.15">
      <c r="A41" s="32" t="s">
        <v>36</v>
      </c>
      <c r="B41" s="32"/>
      <c r="C41" s="32" t="s">
        <v>37</v>
      </c>
      <c r="D41" s="32" t="s">
        <v>38</v>
      </c>
      <c r="E41" s="32" t="s">
        <v>39</v>
      </c>
      <c r="F41" s="32" t="s">
        <v>30</v>
      </c>
      <c r="G41" s="32" t="s">
        <v>40</v>
      </c>
      <c r="H41" s="32" t="s">
        <v>41</v>
      </c>
      <c r="I41" s="32"/>
      <c r="J41" s="32"/>
      <c r="L41" s="22" t="str">
        <f>A41</f>
        <v>Toss:</v>
      </c>
      <c r="M41" s="22"/>
      <c r="N41" s="22" t="str">
        <f t="shared" ref="N41:S41" si="3">C41</f>
        <v>W</v>
      </c>
      <c r="O41" s="22" t="str">
        <f t="shared" si="3"/>
        <v>L</v>
      </c>
      <c r="P41" s="22" t="str">
        <f t="shared" si="3"/>
        <v>D</v>
      </c>
      <c r="Q41" s="22" t="str">
        <f t="shared" si="3"/>
        <v>K</v>
      </c>
      <c r="R41" s="22" t="str">
        <f t="shared" si="3"/>
        <v>R</v>
      </c>
      <c r="S41" s="22" t="str">
        <f t="shared" si="3"/>
        <v>Goal:</v>
      </c>
      <c r="T41" s="22"/>
      <c r="U41" s="22"/>
    </row>
    <row r="42" spans="1:21" ht="18" customHeight="1" x14ac:dyDescent="0.15">
      <c r="A42" s="22" t="s">
        <v>42</v>
      </c>
      <c r="B42" s="22"/>
      <c r="C42" s="22" t="s">
        <v>37</v>
      </c>
      <c r="D42" s="22" t="s">
        <v>38</v>
      </c>
      <c r="E42" s="22"/>
      <c r="F42" s="22" t="s">
        <v>43</v>
      </c>
      <c r="G42" s="22"/>
      <c r="H42" s="22" t="s">
        <v>44</v>
      </c>
      <c r="I42" s="22"/>
      <c r="J42" s="22"/>
      <c r="L42" s="22" t="str">
        <f>A42</f>
        <v>OT:</v>
      </c>
      <c r="M42" s="22"/>
      <c r="N42" s="22" t="str">
        <f>C42</f>
        <v>W</v>
      </c>
      <c r="O42" s="22" t="str">
        <f>D42</f>
        <v>L</v>
      </c>
      <c r="P42" s="22"/>
      <c r="Q42" s="22" t="str">
        <f>F42</f>
        <v>Odd</v>
      </c>
      <c r="R42" s="22"/>
      <c r="S42" s="22" t="str">
        <f>H42</f>
        <v>Even</v>
      </c>
      <c r="T42" s="22"/>
      <c r="U42" s="22"/>
    </row>
    <row r="43" spans="1:21" ht="11.25" customHeight="1" thickBot="1" x14ac:dyDescent="0.2"/>
    <row r="44" spans="1:21" ht="18" customHeight="1" x14ac:dyDescent="0.15">
      <c r="A44" s="11" t="s">
        <v>18</v>
      </c>
      <c r="C44" s="33"/>
      <c r="D44" s="34"/>
      <c r="E44" s="34"/>
      <c r="F44" s="34"/>
      <c r="G44" s="34"/>
      <c r="H44" s="34"/>
      <c r="I44" s="34"/>
      <c r="J44" s="10"/>
      <c r="L44" s="11" t="str">
        <f>A44</f>
        <v>Score</v>
      </c>
      <c r="N44" s="33"/>
      <c r="O44" s="34"/>
      <c r="P44" s="34"/>
      <c r="Q44" s="34"/>
      <c r="R44" s="34"/>
      <c r="S44" s="34"/>
      <c r="T44" s="34"/>
      <c r="U44" s="10"/>
    </row>
    <row r="45" spans="1:21" ht="18" customHeight="1" thickBot="1" x14ac:dyDescent="0.2">
      <c r="C45" s="35"/>
      <c r="D45" s="36"/>
      <c r="E45" s="36"/>
      <c r="F45" s="36"/>
      <c r="G45" s="36"/>
      <c r="H45" s="36"/>
      <c r="I45" s="36"/>
      <c r="J45" s="12"/>
      <c r="N45" s="35"/>
      <c r="O45" s="36"/>
      <c r="P45" s="36"/>
      <c r="Q45" s="36"/>
      <c r="R45" s="36"/>
      <c r="S45" s="36"/>
      <c r="T45" s="36"/>
      <c r="U45" s="12"/>
    </row>
    <row r="46" spans="1:21" ht="18" customHeight="1" x14ac:dyDescent="0.15">
      <c r="A46" s="11" t="s">
        <v>4</v>
      </c>
      <c r="C46" s="37"/>
      <c r="D46" s="38"/>
      <c r="E46" s="38"/>
      <c r="F46" s="38"/>
      <c r="G46" s="38"/>
      <c r="H46" s="38"/>
      <c r="I46" s="38"/>
      <c r="J46" s="39"/>
      <c r="L46" s="11" t="str">
        <f>A46</f>
        <v>Time</v>
      </c>
      <c r="N46" s="37"/>
      <c r="O46" s="38"/>
      <c r="P46" s="38"/>
      <c r="Q46" s="38"/>
      <c r="R46" s="38"/>
      <c r="S46" s="38"/>
      <c r="T46" s="38"/>
      <c r="U46" s="39"/>
    </row>
    <row r="47" spans="1:21" ht="18" customHeight="1" thickBot="1" x14ac:dyDescent="0.2">
      <c r="C47" s="35"/>
      <c r="D47" s="36"/>
      <c r="E47" s="36"/>
      <c r="F47" s="36"/>
      <c r="G47" s="36"/>
      <c r="H47" s="36"/>
      <c r="I47" s="36"/>
      <c r="J47" s="12"/>
      <c r="N47" s="35"/>
      <c r="O47" s="36"/>
      <c r="P47" s="36"/>
      <c r="Q47" s="36"/>
      <c r="R47" s="36"/>
      <c r="S47" s="36"/>
      <c r="T47" s="36"/>
      <c r="U47" s="12"/>
    </row>
  </sheetData>
  <phoneticPr fontId="2" type="noConversion"/>
  <printOptions horizontalCentered="1"/>
  <pageMargins left="0.15" right="2.35" top="0.15" bottom="2.35" header="0.27" footer="2.33"/>
  <pageSetup scale="73" orientation="portrait" verticalDpi="597" copies="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C51:T64"/>
  <sheetViews>
    <sheetView zoomScale="70" zoomScaleNormal="70" workbookViewId="0">
      <selection activeCell="C52" sqref="C52"/>
    </sheetView>
  </sheetViews>
  <sheetFormatPr baseColWidth="10" defaultColWidth="8.83203125" defaultRowHeight="13" x14ac:dyDescent="0.15"/>
  <cols>
    <col min="1" max="1" width="7.1640625" customWidth="1"/>
    <col min="2" max="2" width="6.83203125" customWidth="1"/>
  </cols>
  <sheetData>
    <row r="51" spans="3:20" ht="20" x14ac:dyDescent="0.2">
      <c r="C51" s="152" t="str">
        <f>'Input Data'!B22&amp;" Football Officiating Crew"</f>
        <v>CKFOA Football Officiating Crew</v>
      </c>
      <c r="D51" s="153"/>
      <c r="E51" s="154"/>
      <c r="F51" s="155"/>
      <c r="G51" s="155"/>
      <c r="H51" s="155"/>
      <c r="I51" s="154"/>
      <c r="J51" s="155"/>
      <c r="K51" s="155"/>
      <c r="L51" s="154"/>
      <c r="M51" s="154"/>
      <c r="N51" s="154"/>
      <c r="O51" s="154"/>
      <c r="P51" s="154"/>
      <c r="Q51" s="154"/>
      <c r="R51" s="154"/>
      <c r="S51" s="154"/>
      <c r="T51" s="156"/>
    </row>
    <row r="52" spans="3:20" ht="23" x14ac:dyDescent="0.25">
      <c r="C52" s="157" t="str">
        <f>'Input Data'!B27&amp;" "&amp;'Input Data'!B28&amp;" at "&amp;'Input Data'!B24&amp;" "&amp;'Input Data'!B25</f>
        <v>Grant County Braves at Bourbon County Colonels</v>
      </c>
      <c r="D52" s="158"/>
      <c r="E52" s="159"/>
      <c r="F52" s="159"/>
      <c r="G52" s="159"/>
      <c r="H52" s="159"/>
      <c r="I52" s="159"/>
      <c r="J52" s="159"/>
      <c r="K52" s="159"/>
      <c r="L52" s="159"/>
      <c r="M52" s="160"/>
      <c r="N52" s="160"/>
      <c r="O52" s="160"/>
      <c r="P52" s="160"/>
      <c r="Q52" s="160"/>
      <c r="R52" s="160"/>
      <c r="S52" s="160"/>
      <c r="T52" s="161"/>
    </row>
    <row r="53" spans="3:20" ht="23" x14ac:dyDescent="0.25">
      <c r="C53" s="157"/>
      <c r="D53" s="158"/>
      <c r="E53" s="159"/>
      <c r="F53" s="159"/>
      <c r="G53" s="159"/>
      <c r="H53" s="159"/>
      <c r="I53" s="159"/>
      <c r="J53" s="159"/>
      <c r="K53" s="159"/>
      <c r="L53" s="159"/>
      <c r="M53" s="160"/>
      <c r="N53" s="160"/>
      <c r="O53" s="160"/>
      <c r="P53" s="160"/>
      <c r="Q53" s="160"/>
      <c r="R53" s="160"/>
      <c r="S53" s="160"/>
      <c r="T53" s="161"/>
    </row>
    <row r="54" spans="3:20" ht="23" x14ac:dyDescent="0.25">
      <c r="C54" s="231" t="str">
        <f>'Input Data'!B17&amp;", "&amp;'Input Data'!B16&amp;"     "&amp;'Input Data'!B19&amp;"   "&amp;'Input Data'!B20</f>
        <v>Saturday, 8/25/2018        Bourbon County</v>
      </c>
      <c r="D54" s="158"/>
      <c r="E54" s="159"/>
      <c r="F54" s="159"/>
      <c r="G54" s="159"/>
      <c r="H54" s="159"/>
      <c r="I54" s="159"/>
      <c r="J54" s="159"/>
      <c r="K54" s="159"/>
      <c r="L54" s="159"/>
      <c r="M54" s="160"/>
      <c r="N54" s="160"/>
      <c r="O54" s="160"/>
      <c r="P54" s="160"/>
      <c r="Q54" s="160"/>
      <c r="R54" s="160"/>
      <c r="S54" s="160"/>
      <c r="T54" s="161"/>
    </row>
    <row r="55" spans="3:20" ht="23" x14ac:dyDescent="0.25">
      <c r="C55" s="232"/>
      <c r="D55" s="233"/>
      <c r="E55" s="233"/>
      <c r="F55" s="233"/>
      <c r="G55" s="233"/>
      <c r="H55" s="234" t="str">
        <f>'Input Data'!A7</f>
        <v>Referee</v>
      </c>
      <c r="I55" s="234"/>
      <c r="J55" s="234"/>
      <c r="K55" s="235"/>
      <c r="L55" s="234"/>
      <c r="M55" s="234" t="str">
        <f>'Input Data'!B7</f>
        <v>Joseph Ammerman</v>
      </c>
      <c r="N55" s="235"/>
      <c r="O55" s="236"/>
      <c r="P55" s="236"/>
      <c r="Q55" s="236"/>
      <c r="R55" s="236"/>
      <c r="S55" s="236"/>
      <c r="T55" s="237"/>
    </row>
    <row r="56" spans="3:20" ht="23" x14ac:dyDescent="0.25">
      <c r="C56" s="129"/>
      <c r="D56" s="1"/>
      <c r="E56" s="58"/>
      <c r="F56" s="58"/>
      <c r="G56" s="58"/>
      <c r="H56" s="58" t="str">
        <f>'Input Data'!A8</f>
        <v>Umpire</v>
      </c>
      <c r="I56" s="58"/>
      <c r="J56" s="58"/>
      <c r="K56" s="56"/>
      <c r="L56" s="58"/>
      <c r="M56" s="58" t="str">
        <f>'Input Data'!B8</f>
        <v>Brandon Shields</v>
      </c>
      <c r="N56" s="56"/>
      <c r="O56" s="1"/>
      <c r="P56" s="56"/>
      <c r="Q56" s="56"/>
      <c r="R56" s="56"/>
      <c r="S56" s="56"/>
      <c r="T56" s="130"/>
    </row>
    <row r="57" spans="3:20" ht="23" x14ac:dyDescent="0.25">
      <c r="C57" s="129"/>
      <c r="D57" s="1"/>
      <c r="E57" s="58"/>
      <c r="F57" s="58"/>
      <c r="G57" s="58"/>
      <c r="H57" s="58" t="str">
        <f>'Input Data'!A9</f>
        <v>Head Linesman</v>
      </c>
      <c r="I57" s="58"/>
      <c r="J57" s="58"/>
      <c r="K57" s="56"/>
      <c r="L57" s="58"/>
      <c r="M57" s="58" t="str">
        <f>'Input Data'!B9</f>
        <v>Aaron Haney</v>
      </c>
      <c r="N57" s="56"/>
      <c r="O57" s="1"/>
      <c r="P57" s="56"/>
      <c r="Q57" s="56"/>
      <c r="R57" s="56"/>
      <c r="S57" s="56"/>
      <c r="T57" s="130"/>
    </row>
    <row r="58" spans="3:20" ht="23" x14ac:dyDescent="0.25">
      <c r="C58" s="129"/>
      <c r="D58" s="1"/>
      <c r="E58" s="58"/>
      <c r="F58" s="58"/>
      <c r="G58" s="58"/>
      <c r="H58" s="58" t="str">
        <f>'Input Data'!A10</f>
        <v>Line Judge</v>
      </c>
      <c r="I58" s="58"/>
      <c r="J58" s="58"/>
      <c r="K58" s="56"/>
      <c r="L58" s="58"/>
      <c r="M58" s="58" t="str">
        <f>'Input Data'!B10</f>
        <v>Jeremy Enlow</v>
      </c>
      <c r="N58" s="56"/>
      <c r="O58" s="1"/>
      <c r="P58" s="56"/>
      <c r="Q58" s="56"/>
      <c r="R58" s="56"/>
      <c r="S58" s="56"/>
      <c r="T58" s="130"/>
    </row>
    <row r="59" spans="3:20" ht="23" x14ac:dyDescent="0.25">
      <c r="C59" s="129"/>
      <c r="D59" s="1"/>
      <c r="E59" s="58"/>
      <c r="F59" s="58"/>
      <c r="G59" s="58"/>
      <c r="H59" s="58" t="str">
        <f>'Input Data'!A11</f>
        <v>Side Judge</v>
      </c>
      <c r="I59" s="58"/>
      <c r="J59" s="58"/>
      <c r="K59" s="56"/>
      <c r="L59" s="58"/>
      <c r="M59" s="58" t="str">
        <f>'Input Data'!B11</f>
        <v>Andy Cecil</v>
      </c>
      <c r="N59" s="56"/>
      <c r="O59" s="58"/>
      <c r="P59" s="56"/>
      <c r="Q59" s="56"/>
      <c r="R59" s="56"/>
      <c r="S59" s="56"/>
      <c r="T59" s="130"/>
    </row>
    <row r="60" spans="3:20" ht="23" x14ac:dyDescent="0.25">
      <c r="C60" s="129"/>
      <c r="D60" s="1"/>
      <c r="E60" s="58"/>
      <c r="F60" s="58"/>
      <c r="G60" s="58"/>
      <c r="H60" s="58" t="str">
        <f>'Input Data'!A12</f>
        <v>Field Judge</v>
      </c>
      <c r="I60" s="58"/>
      <c r="J60" s="58"/>
      <c r="K60" s="56"/>
      <c r="L60" s="58"/>
      <c r="M60" s="58" t="str">
        <f>'Input Data'!B12</f>
        <v>Jimmy Powell</v>
      </c>
      <c r="N60" s="56"/>
      <c r="P60" s="56"/>
      <c r="Q60" s="56"/>
      <c r="R60" s="131"/>
      <c r="S60" s="56"/>
      <c r="T60" s="130"/>
    </row>
    <row r="61" spans="3:20" ht="23" x14ac:dyDescent="0.25">
      <c r="C61" s="132"/>
      <c r="D61" s="133"/>
      <c r="E61" s="133"/>
      <c r="F61" s="133"/>
      <c r="G61" s="133"/>
      <c r="H61" s="133" t="str">
        <f>'Input Data'!A13</f>
        <v>Back Judge</v>
      </c>
      <c r="I61" s="133"/>
      <c r="J61" s="133"/>
      <c r="K61" s="134"/>
      <c r="L61" s="133"/>
      <c r="M61" s="133" t="str">
        <f>'Input Data'!B13</f>
        <v>Tyler Pruden</v>
      </c>
      <c r="N61" s="134"/>
      <c r="O61" s="133"/>
      <c r="P61" s="134"/>
      <c r="Q61" s="134"/>
      <c r="R61" s="134"/>
      <c r="S61" s="134"/>
      <c r="T61" s="135"/>
    </row>
    <row r="64" spans="3:20" ht="23" x14ac:dyDescent="0.25">
      <c r="O64" s="58"/>
    </row>
  </sheetData>
  <printOptions horizontalCentered="1"/>
  <pageMargins left="0.25" right="0.25" top="0.25" bottom="0.25" header="0.3" footer="0.3"/>
  <pageSetup scale="63" orientation="landscape" verticalDpi="597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7E58C-063A-1948-9FB2-E91C1499021B}">
  <sheetPr>
    <pageSetUpPr fitToPage="1"/>
  </sheetPr>
  <dimension ref="A1:E21"/>
  <sheetViews>
    <sheetView workbookViewId="0">
      <selection activeCell="B15" sqref="B15:D15"/>
    </sheetView>
  </sheetViews>
  <sheetFormatPr baseColWidth="10" defaultColWidth="9.1640625" defaultRowHeight="14" x14ac:dyDescent="0.15"/>
  <cols>
    <col min="1" max="1" width="3.5" style="277" customWidth="1"/>
    <col min="2" max="2" width="14.33203125" style="277" customWidth="1"/>
    <col min="3" max="3" width="3.5" style="276" customWidth="1"/>
    <col min="4" max="4" width="73.5" style="276" customWidth="1"/>
    <col min="5" max="5" width="9.1640625" style="275" hidden="1" customWidth="1"/>
    <col min="6" max="6" width="7" style="275" customWidth="1"/>
    <col min="7" max="16384" width="9.1640625" style="275"/>
  </cols>
  <sheetData>
    <row r="1" spans="1:4" ht="75" customHeight="1" x14ac:dyDescent="0.15">
      <c r="A1" s="300" t="s">
        <v>166</v>
      </c>
      <c r="B1" s="300"/>
      <c r="C1" s="300"/>
      <c r="D1" s="300"/>
    </row>
    <row r="2" spans="1:4" ht="26.25" customHeight="1" x14ac:dyDescent="0.15"/>
    <row r="3" spans="1:4" ht="22.5" customHeight="1" x14ac:dyDescent="0.15">
      <c r="A3" s="278" t="s">
        <v>165</v>
      </c>
      <c r="B3" s="299" t="s">
        <v>164</v>
      </c>
      <c r="C3" s="299"/>
      <c r="D3" s="299"/>
    </row>
    <row r="4" spans="1:4" ht="22.5" customHeight="1" x14ac:dyDescent="0.15">
      <c r="A4" s="278" t="s">
        <v>163</v>
      </c>
      <c r="B4" s="299" t="s">
        <v>162</v>
      </c>
      <c r="C4" s="299"/>
      <c r="D4" s="299"/>
    </row>
    <row r="5" spans="1:4" ht="67.5" customHeight="1" x14ac:dyDescent="0.15">
      <c r="A5" s="278" t="s">
        <v>161</v>
      </c>
      <c r="B5" s="301" t="s">
        <v>160</v>
      </c>
      <c r="C5" s="301"/>
      <c r="D5" s="301"/>
    </row>
    <row r="6" spans="1:4" ht="45" customHeight="1" x14ac:dyDescent="0.15">
      <c r="A6" s="278" t="s">
        <v>159</v>
      </c>
      <c r="B6" s="298" t="s">
        <v>158</v>
      </c>
      <c r="C6" s="298"/>
      <c r="D6" s="298"/>
    </row>
    <row r="7" spans="1:4" ht="22.5" customHeight="1" x14ac:dyDescent="0.15">
      <c r="A7" s="278" t="s">
        <v>157</v>
      </c>
      <c r="B7" s="299" t="s">
        <v>156</v>
      </c>
      <c r="C7" s="299"/>
      <c r="D7" s="299"/>
    </row>
    <row r="8" spans="1:4" ht="22.5" customHeight="1" x14ac:dyDescent="0.15">
      <c r="A8" s="278" t="s">
        <v>155</v>
      </c>
      <c r="B8" s="298" t="s">
        <v>154</v>
      </c>
      <c r="C8" s="298"/>
      <c r="D8" s="298"/>
    </row>
    <row r="9" spans="1:4" ht="22.5" customHeight="1" x14ac:dyDescent="0.15">
      <c r="A9" s="278" t="s">
        <v>153</v>
      </c>
      <c r="B9" s="298" t="s">
        <v>152</v>
      </c>
      <c r="C9" s="298"/>
      <c r="D9" s="298"/>
    </row>
    <row r="10" spans="1:4" ht="67.5" customHeight="1" x14ac:dyDescent="0.15">
      <c r="A10" s="278" t="s">
        <v>151</v>
      </c>
      <c r="B10" s="298" t="s">
        <v>150</v>
      </c>
      <c r="C10" s="298"/>
      <c r="D10" s="298"/>
    </row>
    <row r="11" spans="1:4" ht="67.5" customHeight="1" x14ac:dyDescent="0.15">
      <c r="A11" s="278" t="s">
        <v>149</v>
      </c>
      <c r="B11" s="299" t="s">
        <v>148</v>
      </c>
      <c r="C11" s="299"/>
      <c r="D11" s="299"/>
    </row>
    <row r="12" spans="1:4" ht="22.5" customHeight="1" x14ac:dyDescent="0.15">
      <c r="A12" s="278"/>
      <c r="B12" s="299" t="s">
        <v>147</v>
      </c>
      <c r="C12" s="299"/>
      <c r="D12" s="299"/>
    </row>
    <row r="13" spans="1:4" ht="22.5" customHeight="1" x14ac:dyDescent="0.15">
      <c r="A13" s="278"/>
      <c r="B13" s="297" t="s">
        <v>146</v>
      </c>
      <c r="C13" s="297"/>
      <c r="D13" s="297"/>
    </row>
    <row r="14" spans="1:4" ht="22.5" customHeight="1" x14ac:dyDescent="0.15">
      <c r="A14" s="278"/>
      <c r="B14" s="297" t="s">
        <v>145</v>
      </c>
      <c r="C14" s="297"/>
      <c r="D14" s="297"/>
    </row>
    <row r="15" spans="1:4" ht="22.5" customHeight="1" x14ac:dyDescent="0.15">
      <c r="A15" s="278"/>
      <c r="B15" s="297" t="s">
        <v>144</v>
      </c>
      <c r="C15" s="297"/>
      <c r="D15" s="297"/>
    </row>
    <row r="16" spans="1:4" ht="22.5" customHeight="1" x14ac:dyDescent="0.15">
      <c r="A16" s="278"/>
      <c r="B16" s="297" t="s">
        <v>143</v>
      </c>
      <c r="C16" s="297"/>
      <c r="D16" s="297"/>
    </row>
    <row r="17" spans="1:4" ht="22.5" customHeight="1" x14ac:dyDescent="0.15">
      <c r="A17" s="278"/>
      <c r="B17" s="297" t="s">
        <v>142</v>
      </c>
      <c r="C17" s="297"/>
      <c r="D17" s="297"/>
    </row>
    <row r="18" spans="1:4" ht="22.5" customHeight="1" x14ac:dyDescent="0.15">
      <c r="A18" s="278"/>
      <c r="B18" s="297" t="s">
        <v>141</v>
      </c>
      <c r="C18" s="297"/>
      <c r="D18" s="297"/>
    </row>
    <row r="19" spans="1:4" ht="22.5" customHeight="1" x14ac:dyDescent="0.15">
      <c r="A19" s="278"/>
      <c r="B19" s="297" t="s">
        <v>140</v>
      </c>
      <c r="C19" s="297"/>
      <c r="D19" s="297"/>
    </row>
    <row r="20" spans="1:4" ht="22.5" customHeight="1" x14ac:dyDescent="0.15">
      <c r="A20" s="278"/>
      <c r="B20" s="297" t="s">
        <v>139</v>
      </c>
      <c r="C20" s="297"/>
      <c r="D20" s="297"/>
    </row>
    <row r="21" spans="1:4" ht="22.5" customHeight="1" x14ac:dyDescent="0.15">
      <c r="A21" s="278"/>
      <c r="B21" s="297" t="s">
        <v>138</v>
      </c>
      <c r="C21" s="297"/>
      <c r="D21" s="297"/>
    </row>
  </sheetData>
  <mergeCells count="20">
    <mergeCell ref="B13:D13"/>
    <mergeCell ref="A1:D1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20:D20"/>
    <mergeCell ref="B21:D21"/>
    <mergeCell ref="B14:D14"/>
    <mergeCell ref="B15:D15"/>
    <mergeCell ref="B16:D16"/>
    <mergeCell ref="B17:D17"/>
    <mergeCell ref="B18:D18"/>
    <mergeCell ref="B19:D19"/>
  </mergeCells>
  <printOptions horizontalCentered="1"/>
  <pageMargins left="0.7" right="0.7" top="0.75" bottom="0.75" header="0.3" footer="0.3"/>
  <pageSetup scale="74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Input Data</vt:lpstr>
      <vt:lpstr>Coaches</vt:lpstr>
      <vt:lpstr>Game Report</vt:lpstr>
      <vt:lpstr>FrontGameCard</vt:lpstr>
      <vt:lpstr>RefBack</vt:lpstr>
      <vt:lpstr>PA</vt:lpstr>
      <vt:lpstr>PA Back</vt:lpstr>
      <vt:lpstr>Coaches!Print_Area</vt:lpstr>
      <vt:lpstr>FrontGameCard!Print_Area</vt:lpstr>
      <vt:lpstr>'Game Report'!Print_Area</vt:lpstr>
      <vt:lpstr>RefBack!Print_Area</vt:lpstr>
    </vt:vector>
  </TitlesOfParts>
  <Company>Agricultural &amp; Food Policy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jsartwel</dc:creator>
  <cp:lastModifiedBy>Microsoft Office User</cp:lastModifiedBy>
  <cp:lastPrinted>2018-08-25T19:06:21Z</cp:lastPrinted>
  <dcterms:created xsi:type="dcterms:W3CDTF">2005-08-30T21:31:46Z</dcterms:created>
  <dcterms:modified xsi:type="dcterms:W3CDTF">2018-08-25T19:09:28Z</dcterms:modified>
</cp:coreProperties>
</file>