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bshields\OneDrive - Lexmark\Documents\Officiating\"/>
    </mc:Choice>
  </mc:AlternateContent>
  <xr:revisionPtr revIDLastSave="60" documentId="8_{98E0C421-7126-4EE3-BAAC-99FD2A2CA100}" xr6:coauthVersionLast="44" xr6:coauthVersionMax="44" xr10:uidLastSave="{2581242E-C8C3-4174-B273-8E484DDE2AA2}"/>
  <bookViews>
    <workbookView xWindow="-120" yWindow="-120" windowWidth="29040" windowHeight="15225" xr2:uid="{00000000-000D-0000-FFFF-FFFF00000000}"/>
  </bookViews>
  <sheets>
    <sheet name="Input Data" sheetId="1" r:id="rId1"/>
    <sheet name="Coach" sheetId="2" r:id="rId2"/>
    <sheet name="Game Report" sheetId="8" r:id="rId3"/>
    <sheet name="FrontGameCard" sheetId="4" r:id="rId4"/>
    <sheet name="RefBack" sheetId="6" r:id="rId5"/>
    <sheet name="PA" sheetId="9" r:id="rId6"/>
    <sheet name="Clock Operator" sheetId="13" r:id="rId7"/>
  </sheets>
  <definedNames>
    <definedName name="_xlnm.Print_Area" localSheetId="1">Coach!$A$1:$T$38</definedName>
    <definedName name="_xlnm.Print_Area" localSheetId="3">FrontGameCard!$A$1:$U$45</definedName>
    <definedName name="_xlnm.Print_Area" localSheetId="2">'Game Report'!$A$1:$H$49</definedName>
    <definedName name="_xlnm.Print_Area" localSheetId="4">RefBack!$A$1:$U$47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6" l="1"/>
  <c r="L44" i="6"/>
  <c r="S42" i="6"/>
  <c r="Q42" i="6"/>
  <c r="O42" i="6"/>
  <c r="N42" i="6"/>
  <c r="L42" i="6"/>
  <c r="S41" i="6"/>
  <c r="R41" i="6"/>
  <c r="Q41" i="6"/>
  <c r="P41" i="6"/>
  <c r="O41" i="6"/>
  <c r="N41" i="6"/>
  <c r="L41" i="6"/>
  <c r="L39" i="6"/>
  <c r="L38" i="6"/>
  <c r="U37" i="6"/>
  <c r="T37" i="6"/>
  <c r="S37" i="6"/>
  <c r="Q37" i="6"/>
  <c r="P37" i="6"/>
  <c r="O37" i="6"/>
  <c r="L37" i="6"/>
  <c r="U35" i="6"/>
  <c r="T35" i="6"/>
  <c r="S35" i="6"/>
  <c r="Q35" i="6"/>
  <c r="P35" i="6"/>
  <c r="O35" i="6"/>
  <c r="L35" i="6"/>
  <c r="S34" i="6"/>
  <c r="O34" i="6"/>
  <c r="L34" i="6"/>
  <c r="L22" i="6"/>
  <c r="L20" i="6"/>
  <c r="S18" i="6"/>
  <c r="Q18" i="6"/>
  <c r="O18" i="6"/>
  <c r="N18" i="6"/>
  <c r="L18" i="6"/>
  <c r="S17" i="6"/>
  <c r="R17" i="6"/>
  <c r="Q17" i="6"/>
  <c r="P17" i="6"/>
  <c r="O17" i="6"/>
  <c r="N17" i="6"/>
  <c r="L17" i="6"/>
  <c r="L15" i="6"/>
  <c r="L14" i="6"/>
  <c r="U13" i="6"/>
  <c r="T13" i="6"/>
  <c r="S13" i="6"/>
  <c r="Q13" i="6"/>
  <c r="P13" i="6"/>
  <c r="O13" i="6"/>
  <c r="L13" i="6"/>
  <c r="U11" i="6"/>
  <c r="T11" i="6"/>
  <c r="S11" i="6"/>
  <c r="Q11" i="6"/>
  <c r="P11" i="6"/>
  <c r="O11" i="6"/>
  <c r="L11" i="6"/>
  <c r="S10" i="6"/>
  <c r="O10" i="6"/>
  <c r="L10" i="6"/>
  <c r="F8" i="8" l="1"/>
  <c r="F9" i="8"/>
  <c r="F10" i="8"/>
  <c r="F11" i="8"/>
  <c r="F7" i="8"/>
  <c r="C63" i="8" l="1"/>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G34" i="2" l="1"/>
  <c r="G35" i="2"/>
  <c r="G33" i="2"/>
  <c r="G32" i="2"/>
  <c r="D54" i="9"/>
  <c r="D52" i="9" l="1"/>
  <c r="D51" i="9"/>
  <c r="N57" i="9"/>
  <c r="N58" i="9"/>
  <c r="N59" i="9"/>
  <c r="N60" i="9"/>
  <c r="N56" i="9"/>
  <c r="I59" i="9"/>
  <c r="I60" i="9"/>
  <c r="I58" i="9"/>
  <c r="I57" i="9"/>
  <c r="I56" i="9"/>
  <c r="G17" i="2" l="1"/>
  <c r="G16" i="2"/>
  <c r="G15" i="2"/>
  <c r="A32" i="2"/>
  <c r="A34" i="2"/>
  <c r="A36" i="2"/>
  <c r="G36" i="2"/>
  <c r="G13" i="2"/>
  <c r="G14" i="2"/>
  <c r="L26" i="4" l="1"/>
  <c r="L3" i="4"/>
  <c r="G28" i="2" l="1"/>
  <c r="G9" i="2"/>
  <c r="Q7" i="4" l="1"/>
  <c r="Q8" i="4"/>
  <c r="Q9" i="4"/>
  <c r="Q10" i="4"/>
  <c r="L5" i="4" l="1"/>
  <c r="L28" i="4" s="1"/>
  <c r="G25" i="6"/>
  <c r="N1" i="2"/>
  <c r="N2" i="2"/>
  <c r="N21" i="2" s="1"/>
  <c r="A7" i="2"/>
  <c r="G7" i="2"/>
  <c r="A8" i="2"/>
  <c r="G8" i="2"/>
  <c r="A11" i="2"/>
  <c r="G11" i="2"/>
  <c r="A12" i="2"/>
  <c r="G12" i="2"/>
  <c r="A13" i="2"/>
  <c r="A15" i="2"/>
  <c r="A17" i="2"/>
  <c r="N20" i="2"/>
  <c r="A26" i="2"/>
  <c r="G26" i="2"/>
  <c r="A27" i="2"/>
  <c r="G27" i="2"/>
  <c r="A30" i="2"/>
  <c r="G30" i="2"/>
  <c r="A31" i="2"/>
  <c r="G31" i="2"/>
  <c r="L1" i="4"/>
  <c r="L2" i="4"/>
  <c r="L6" i="4"/>
  <c r="Q6" i="4"/>
  <c r="L7" i="4"/>
  <c r="L8" i="4"/>
  <c r="L9" i="4"/>
  <c r="L10" i="4"/>
  <c r="S22" i="4"/>
  <c r="L24" i="4"/>
  <c r="L25" i="4"/>
  <c r="L29" i="4"/>
  <c r="Q29" i="4"/>
  <c r="L30" i="4"/>
  <c r="Q30" i="4"/>
  <c r="L31" i="4"/>
  <c r="Q31" i="4"/>
  <c r="L32" i="4"/>
  <c r="Q32" i="4"/>
  <c r="L33" i="4"/>
  <c r="Q33" i="4"/>
  <c r="S44" i="4"/>
  <c r="S45" i="4"/>
  <c r="B7" i="8"/>
  <c r="H7" i="8"/>
  <c r="B8" i="8"/>
  <c r="H8" i="8"/>
  <c r="H9" i="8"/>
  <c r="B10" i="8"/>
  <c r="H10" i="8"/>
  <c r="B11" i="8"/>
  <c r="H11" i="8"/>
  <c r="C14" i="8"/>
  <c r="F16" i="8"/>
  <c r="A1" i="6"/>
  <c r="G1" i="6"/>
  <c r="L1" i="6"/>
  <c r="R1" i="6"/>
  <c r="A2" i="6"/>
  <c r="L2" i="6"/>
  <c r="A25" i="6"/>
  <c r="L25" i="6"/>
  <c r="R25" i="6"/>
  <c r="A26" i="6"/>
  <c r="L26" i="6"/>
</calcChain>
</file>

<file path=xl/sharedStrings.xml><?xml version="1.0" encoding="utf-8"?>
<sst xmlns="http://schemas.openxmlformats.org/spreadsheetml/2006/main" count="414" uniqueCount="166">
  <si>
    <t>BACKGROUND INFORMATION</t>
  </si>
  <si>
    <t>Name</t>
  </si>
  <si>
    <t>Date</t>
  </si>
  <si>
    <t>Time</t>
  </si>
  <si>
    <t>Stadium</t>
  </si>
  <si>
    <t>Referee</t>
  </si>
  <si>
    <t>Umpire</t>
  </si>
  <si>
    <t>Head Linesman</t>
  </si>
  <si>
    <t>Line Judge</t>
  </si>
  <si>
    <t>Back Judge</t>
  </si>
  <si>
    <t>Home Team</t>
  </si>
  <si>
    <t>Visiting Team</t>
  </si>
  <si>
    <t>Home Coach</t>
  </si>
  <si>
    <t>Visiting Coach</t>
  </si>
  <si>
    <t>Change Cells in</t>
  </si>
  <si>
    <t>Blue</t>
  </si>
  <si>
    <t>Foul Called</t>
  </si>
  <si>
    <t>Score</t>
  </si>
  <si>
    <t>Penalties</t>
  </si>
  <si>
    <t>Q</t>
  </si>
  <si>
    <t>Team</t>
  </si>
  <si>
    <t>Penalty</t>
  </si>
  <si>
    <t>No.</t>
  </si>
  <si>
    <t>A/D/O</t>
  </si>
  <si>
    <t>Home Team (short)</t>
  </si>
  <si>
    <t>Visiting Team (short)</t>
  </si>
  <si>
    <t>Captains</t>
  </si>
  <si>
    <t>QB</t>
  </si>
  <si>
    <t>R/L</t>
  </si>
  <si>
    <t>K</t>
  </si>
  <si>
    <t>Outs</t>
  </si>
  <si>
    <t>First Half</t>
  </si>
  <si>
    <t>Second Half</t>
  </si>
  <si>
    <t>Period</t>
  </si>
  <si>
    <t>Player #</t>
  </si>
  <si>
    <t>Toss:</t>
  </si>
  <si>
    <t>W</t>
  </si>
  <si>
    <t>L</t>
  </si>
  <si>
    <t>D</t>
  </si>
  <si>
    <t>R</t>
  </si>
  <si>
    <t>Goal:</t>
  </si>
  <si>
    <t>OT:</t>
  </si>
  <si>
    <t>Odd</t>
  </si>
  <si>
    <t>Even</t>
  </si>
  <si>
    <t>Accept/</t>
  </si>
  <si>
    <t>Player</t>
  </si>
  <si>
    <t>Officials Calling</t>
  </si>
  <si>
    <t>Remaining</t>
  </si>
  <si>
    <t>Number</t>
  </si>
  <si>
    <t>(Position)</t>
  </si>
  <si>
    <t>1  2</t>
  </si>
  <si>
    <t>3  4</t>
  </si>
  <si>
    <t>Ball Locations at Ends of Quarters:</t>
  </si>
  <si>
    <t>Down</t>
  </si>
  <si>
    <t>Ball on</t>
  </si>
  <si>
    <t>1st Qtr.</t>
  </si>
  <si>
    <t>3rd Qtr.</t>
  </si>
  <si>
    <t>Date and Time</t>
  </si>
  <si>
    <t>Decline/</t>
  </si>
  <si>
    <t>Offset</t>
  </si>
  <si>
    <t>A   D   O</t>
  </si>
  <si>
    <t>Distance</t>
  </si>
  <si>
    <t>Home Uniform Color</t>
  </si>
  <si>
    <t>Visiting Uniform Color</t>
  </si>
  <si>
    <t>I  O</t>
  </si>
  <si>
    <t>Home Mascot</t>
  </si>
  <si>
    <t>Visiting Mascot</t>
  </si>
  <si>
    <t>Day of the Week</t>
  </si>
  <si>
    <t>Explanation</t>
  </si>
  <si>
    <t>Put a short form here because the boxes for team names on the game cards are short.</t>
  </si>
  <si>
    <t xml:space="preserve">     for you to run one side through the printer, then</t>
  </si>
  <si>
    <t xml:space="preserve">     the other, then cut</t>
  </si>
  <si>
    <t>Game Report</t>
  </si>
  <si>
    <t>Date:</t>
  </si>
  <si>
    <t>End Time:    _________</t>
  </si>
  <si>
    <t>Day:</t>
  </si>
  <si>
    <t>Total Time:  _________</t>
  </si>
  <si>
    <t>Home:</t>
  </si>
  <si>
    <t>Score:  ______</t>
  </si>
  <si>
    <t>Visitor:</t>
  </si>
  <si>
    <t>Game Played At:</t>
  </si>
  <si>
    <t>Game Assigned by:</t>
  </si>
  <si>
    <t>Overtime:</t>
  </si>
  <si>
    <t>Yes   or   No</t>
  </si>
  <si>
    <t>OT Periods:  _____</t>
  </si>
  <si>
    <t>Quarter</t>
  </si>
  <si>
    <t>Start Time:   _________</t>
  </si>
  <si>
    <t xml:space="preserve">     blank.</t>
  </si>
  <si>
    <t>1.  If you don't know the teams' colors, just leave them</t>
  </si>
  <si>
    <t>Position</t>
  </si>
  <si>
    <t>Off / Def</t>
  </si>
  <si>
    <t>Kick / Rec</t>
  </si>
  <si>
    <t>O      D               K      R</t>
  </si>
  <si>
    <t>Classification</t>
  </si>
  <si>
    <t>O/D/K/R</t>
  </si>
  <si>
    <t>Commissioner Phone 1</t>
  </si>
  <si>
    <t>Commissioner Phone 2</t>
  </si>
  <si>
    <t>Commissioner E-mail</t>
  </si>
  <si>
    <t>Officials Supervisor</t>
  </si>
  <si>
    <t>Supervisor Phone 1</t>
  </si>
  <si>
    <t>Supervisor Phone 2</t>
  </si>
  <si>
    <t>Supervisor E-mail</t>
  </si>
  <si>
    <t>Conference</t>
  </si>
  <si>
    <t/>
  </si>
  <si>
    <t>White</t>
  </si>
  <si>
    <t>CKFOA</t>
  </si>
  <si>
    <t>Keith Morgan</t>
  </si>
  <si>
    <t>2nd Half</t>
  </si>
  <si>
    <t>1st Half</t>
  </si>
  <si>
    <t>R     U     HL     LJ     BJ</t>
  </si>
  <si>
    <t>KHSAA</t>
  </si>
  <si>
    <t>Central Kentucky Foootball Officials Association</t>
  </si>
  <si>
    <t>Please share your entire game or selected plays on HUDL.  Our officiating "team" is called Central Kentucky Football Officials Association.</t>
  </si>
  <si>
    <t>Joseph Ammerman</t>
  </si>
  <si>
    <t>Julian Tackett, Commissioner</t>
  </si>
  <si>
    <t>Brandon Shields</t>
  </si>
  <si>
    <t>Jeremy Enlow</t>
  </si>
  <si>
    <t>Eddie Miller</t>
  </si>
  <si>
    <t>Friday</t>
  </si>
  <si>
    <t xml:space="preserve">     </t>
  </si>
  <si>
    <t>2.  FrontGameCard and BackGameCard are set up</t>
  </si>
  <si>
    <t>Notes for those using this form:</t>
  </si>
  <si>
    <t>Game Cards, Coaches Cards, PA Cards, Individual Game Reports</t>
  </si>
  <si>
    <t>1  2  3  4  OT</t>
  </si>
  <si>
    <t>Mark Harvey</t>
  </si>
  <si>
    <t>8/24/2018</t>
  </si>
  <si>
    <t>Anderson County</t>
  </si>
  <si>
    <t>Mark Peach</t>
  </si>
  <si>
    <t>Bearcats</t>
  </si>
  <si>
    <t>Meade County</t>
  </si>
  <si>
    <t>Green Waves</t>
  </si>
  <si>
    <t>Larry Mofield</t>
  </si>
  <si>
    <t>Anderson</t>
  </si>
  <si>
    <t>Red</t>
  </si>
  <si>
    <t>Meade</t>
  </si>
  <si>
    <t>Game Officials:</t>
  </si>
  <si>
    <t>CKFOA 5-Man Whole-Game Package</t>
  </si>
  <si>
    <t xml:space="preserve">            - Game clock stops until the next snap</t>
  </si>
  <si>
    <t xml:space="preserve">            - Play clock is set to 40 and starts automatically a couple of seconds after the incompletion</t>
  </si>
  <si>
    <t xml:space="preserve">        2. Incompletion: On 3rd &amp; 5, there is an incomplete pass:</t>
  </si>
  <si>
    <t xml:space="preserve">            - Game clock stops when the play ends and will start when the referee winds the clock (without whistle)</t>
  </si>
  <si>
    <t xml:space="preserve">            - Play clock is set to 40 and starts automatically a couple of seconds after the runner is down</t>
  </si>
  <si>
    <t xml:space="preserve">        1. Run that gains a first down:</t>
  </si>
  <si>
    <t>The game clock and the 40-second play clock will often not be running at the same time.  Examples are:</t>
  </si>
  <si>
    <t>A two-handed overhead pumping motion indicates the officials want the play clock set to 40 seconds</t>
  </si>
  <si>
    <t>If the officials cannot get the ball spotted promptly and there is less than ~20 seconds remaining on the 40-second play clock, the officials may choose to “pump up” the play clock to 25 seconds. If a running 40-second play clock is pumped up to 25, the play clock should continue to run after the reset (in other words immediately count down from 25).</t>
  </si>
  <si>
    <t>A one-handed overhead pumping motion indicates the officials want the play clock reset to 25 seconds</t>
  </si>
  <si>
    <t xml:space="preserve">Resetting the Play Clock
</t>
  </si>
  <si>
    <t>When the play clock is set to 25 seconds, it will start on
the referee’s ready-for-play signal (chopping motion with whistle)</t>
  </si>
  <si>
    <t>The 40-second play clock should start a couple of seconds
after the play is over. The couple of seconds gives the play clock operator time to makes sure there is not an official’s stoppage. If the play clock operator forgets to start the play clock, the officials will use a chopping
motion as a reminder</t>
  </si>
  <si>
    <r>
      <rPr>
        <b/>
        <i/>
        <sz val="10"/>
        <color rgb="FF404040"/>
        <rFont val="Times New Roman"/>
        <family val="1"/>
      </rPr>
      <t>Note: 25-second trumps 40-second</t>
    </r>
  </si>
  <si>
    <t>Note: 40-second rules still apply when the offense gains
a first down even though the game clock stops</t>
  </si>
  <si>
    <r>
      <rPr>
        <sz val="10"/>
        <rFont val="Times New Roman"/>
        <family val="1"/>
      </rPr>
      <t>When there is an official’s stoppage to deal with several
situations such as:
     Change of possession
     Timeout
     Scoring play
     Penalty
     Injury</t>
    </r>
  </si>
  <si>
    <t>Regular plays where the offense keeps the ball and
nothing else of consequence happens:
     Ball carrier tackled
     Ball carrier goes out of bounds
     Incomplete pass</t>
  </si>
  <si>
    <t>25-Second Play Clock</t>
  </si>
  <si>
    <t>40-Second Play Clock</t>
  </si>
  <si>
    <t>Play Clock:</t>
  </si>
  <si>
    <r>
      <rPr>
        <b/>
        <sz val="14"/>
        <color theme="1"/>
        <rFont val="Times New Roman"/>
        <family val="1"/>
      </rPr>
      <t xml:space="preserve">Game Clock: </t>
    </r>
    <r>
      <rPr>
        <sz val="12"/>
        <color theme="1"/>
        <rFont val="Times New Roman"/>
        <family val="1"/>
      </rPr>
      <t>The referee is responsible for starting the game clock.  All officials are responsible for stopping the game clock</t>
    </r>
  </si>
  <si>
    <r>
      <rPr>
        <b/>
        <sz val="14"/>
        <color theme="1"/>
        <rFont val="Times New Roman"/>
        <family val="1"/>
      </rPr>
      <t>Running Clock Provisions:</t>
    </r>
    <r>
      <rPr>
        <sz val="12"/>
        <color theme="1"/>
        <rFont val="Times New Roman"/>
        <family val="1"/>
      </rPr>
      <t xml:space="preserve"> Initiated once there is a</t>
    </r>
    <r>
      <rPr>
        <b/>
        <sz val="12"/>
        <color theme="1"/>
        <rFont val="Times New Roman"/>
        <family val="1"/>
      </rPr>
      <t xml:space="preserve"> thirty-six (36)</t>
    </r>
    <r>
      <rPr>
        <sz val="12"/>
        <color theme="1"/>
        <rFont val="Times New Roman"/>
        <family val="1"/>
      </rPr>
      <t xml:space="preserve"> point differential or by mutual agreement of both coaches. Once implemented, it will remain inforce for the duration of the game regardless of the point differential</t>
    </r>
  </si>
  <si>
    <r>
      <rPr>
        <b/>
        <sz val="14"/>
        <color theme="1"/>
        <rFont val="Times New Roman"/>
        <family val="1"/>
      </rPr>
      <t>Charged Time-outs:</t>
    </r>
    <r>
      <rPr>
        <sz val="12"/>
        <color theme="1"/>
        <rFont val="Times New Roman"/>
        <family val="1"/>
      </rPr>
      <t xml:space="preserve"> All charge time-outs are 1 minute</t>
    </r>
  </si>
  <si>
    <r>
      <rPr>
        <b/>
        <sz val="14"/>
        <color theme="1"/>
        <rFont val="Times New Roman"/>
        <family val="1"/>
      </rPr>
      <t>Mandatory Warm-up Period:</t>
    </r>
    <r>
      <rPr>
        <sz val="12"/>
        <color theme="1"/>
        <rFont val="Times New Roman"/>
        <family val="1"/>
      </rPr>
      <t xml:space="preserve"> 3 Minutes. Immediately after halftime concludes, reset and start the clock</t>
    </r>
  </si>
  <si>
    <r>
      <rPr>
        <b/>
        <sz val="14"/>
        <color theme="1"/>
        <rFont val="Times New Roman"/>
        <family val="1"/>
      </rPr>
      <t>Halftime:</t>
    </r>
    <r>
      <rPr>
        <sz val="12"/>
        <color theme="1"/>
        <rFont val="Times New Roman"/>
        <family val="1"/>
      </rPr>
      <t xml:space="preserve"> 15 minutes is normal. May be increased to 20 minutes, provided opponents have been notified no later that 5 minutes prior to the game. Once first half has concluded, place time on the clock and wait for referee's signal</t>
    </r>
  </si>
  <si>
    <r>
      <rPr>
        <b/>
        <sz val="14"/>
        <color theme="1"/>
        <rFont val="Times New Roman"/>
        <family val="1"/>
      </rPr>
      <t>Intermission:</t>
    </r>
    <r>
      <rPr>
        <sz val="12"/>
        <color theme="1"/>
        <rFont val="Times New Roman"/>
        <family val="1"/>
      </rPr>
      <t xml:space="preserve"> 1 minute between quarters for changing goals</t>
    </r>
  </si>
  <si>
    <r>
      <rPr>
        <b/>
        <sz val="14"/>
        <color theme="1"/>
        <rFont val="Times New Roman"/>
        <family val="1"/>
      </rPr>
      <t>Quarters:</t>
    </r>
    <r>
      <rPr>
        <sz val="14"/>
        <color theme="1"/>
        <rFont val="Times New Roman"/>
        <family val="1"/>
      </rPr>
      <t xml:space="preserve"> </t>
    </r>
    <r>
      <rPr>
        <sz val="12"/>
        <color theme="1"/>
        <rFont val="Times New Roman"/>
        <family val="1"/>
      </rPr>
      <t>Four quarters with a duration of 12 minutes</t>
    </r>
  </si>
  <si>
    <t>with 40/25 Play Clock</t>
  </si>
  <si>
    <t>2019 Timing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</si>
</sst>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h:mm:ss\ AM/PM;@"/>
  </numFmts>
  <fonts count="45" x14ac:knownFonts="1">
    <font>
      <sz val="10"/>
      <name val="Arial"/>
    </font>
    <font>
      <sz val="11"/>
      <color theme="1"/>
      <name val="Calibri"/>
      <family val="2"/>
      <scheme val="minor"/>
    </font>
    <font>
      <sz val="10"/>
      <name val="Arial"/>
      <family val="2"/>
    </font>
    <font>
      <sz val="8"/>
      <name val="Arial"/>
      <family val="2"/>
    </font>
    <font>
      <sz val="14"/>
      <name val="Arial"/>
      <family val="2"/>
    </font>
    <font>
      <sz val="16"/>
      <name val="Arial"/>
      <family val="2"/>
    </font>
    <font>
      <sz val="10"/>
      <color indexed="12"/>
      <name val="Arial"/>
      <family val="2"/>
    </font>
    <font>
      <b/>
      <sz val="10"/>
      <name val="Arial"/>
      <family val="2"/>
    </font>
    <font>
      <b/>
      <sz val="14"/>
      <name val="Arial"/>
      <family val="2"/>
    </font>
    <font>
      <sz val="18"/>
      <name val="Arial"/>
      <family val="2"/>
    </font>
    <font>
      <sz val="12"/>
      <name val="Arial"/>
      <family val="2"/>
    </font>
    <font>
      <b/>
      <sz val="12"/>
      <name val="Arial"/>
      <family val="2"/>
    </font>
    <font>
      <u/>
      <sz val="10"/>
      <color indexed="12"/>
      <name val="Arial"/>
      <family val="2"/>
    </font>
    <font>
      <sz val="10"/>
      <name val="Arial"/>
      <family val="2"/>
    </font>
    <font>
      <b/>
      <i/>
      <sz val="10"/>
      <name val="Arial"/>
      <family val="2"/>
    </font>
    <font>
      <b/>
      <i/>
      <sz val="12"/>
      <name val="Arial"/>
      <family val="2"/>
    </font>
    <font>
      <b/>
      <sz val="18"/>
      <name val="Arial"/>
      <family val="2"/>
    </font>
    <font>
      <b/>
      <sz val="16"/>
      <name val="Arial"/>
      <family val="2"/>
    </font>
    <font>
      <sz val="10"/>
      <name val="Arial"/>
      <family val="2"/>
    </font>
    <font>
      <b/>
      <i/>
      <sz val="12"/>
      <name val="Rockwell"/>
      <family val="1"/>
    </font>
    <font>
      <b/>
      <i/>
      <sz val="24"/>
      <name val="Engravers MT"/>
      <family val="1"/>
    </font>
    <font>
      <b/>
      <sz val="8"/>
      <name val="Arial"/>
      <family val="2"/>
    </font>
    <font>
      <b/>
      <sz val="20"/>
      <name val="Arial"/>
      <family val="2"/>
    </font>
    <font>
      <sz val="20"/>
      <name val="Arial"/>
      <family val="2"/>
    </font>
    <font>
      <b/>
      <i/>
      <sz val="20"/>
      <name val="Arial"/>
      <family val="2"/>
    </font>
    <font>
      <b/>
      <i/>
      <sz val="18"/>
      <name val="Arial"/>
      <family val="2"/>
    </font>
    <font>
      <i/>
      <u/>
      <sz val="10"/>
      <color theme="9" tint="-0.249977111117893"/>
      <name val="Arial"/>
      <family val="2"/>
    </font>
    <font>
      <sz val="10"/>
      <color theme="9" tint="-0.249977111117893"/>
      <name val="Arial"/>
      <family val="2"/>
    </font>
    <font>
      <b/>
      <sz val="16"/>
      <color indexed="12"/>
      <name val="Arial"/>
      <family val="2"/>
    </font>
    <font>
      <sz val="11"/>
      <color theme="1"/>
      <name val="Calibri"/>
      <family val="2"/>
      <scheme val="minor"/>
    </font>
    <font>
      <sz val="14"/>
      <color theme="1"/>
      <name val="Times New Roman"/>
      <family val="1"/>
    </font>
    <font>
      <b/>
      <sz val="14"/>
      <color theme="1"/>
      <name val="Times New Roman"/>
      <family val="1"/>
    </font>
    <font>
      <sz val="10"/>
      <color rgb="FF000000"/>
      <name val="Times New Roman"/>
      <charset val="204"/>
    </font>
    <font>
      <b/>
      <sz val="12"/>
      <color rgb="FF000000"/>
      <name val="Times New Roman"/>
      <family val="1"/>
    </font>
    <font>
      <b/>
      <sz val="12"/>
      <color rgb="FF2E5395"/>
      <name val="Times New Roman"/>
      <family val="1"/>
    </font>
    <font>
      <sz val="10"/>
      <name val="Times New Roman"/>
      <family val="1"/>
    </font>
    <font>
      <b/>
      <i/>
      <sz val="10"/>
      <name val="Times New Roman"/>
      <family val="1"/>
    </font>
    <font>
      <b/>
      <i/>
      <sz val="10"/>
      <color rgb="FF404040"/>
      <name val="Times New Roman"/>
      <family val="1"/>
    </font>
    <font>
      <sz val="10"/>
      <color rgb="FF000000"/>
      <name val="Times New Roman"/>
      <family val="1"/>
    </font>
    <font>
      <b/>
      <sz val="12"/>
      <color theme="4" tint="-0.249977111117893"/>
      <name val="Times New Roman"/>
      <family val="1"/>
    </font>
    <font>
      <sz val="12"/>
      <color theme="1"/>
      <name val="Times New Roman"/>
      <family val="1"/>
    </font>
    <font>
      <b/>
      <sz val="12"/>
      <color theme="1"/>
      <name val="Times New Roman"/>
      <family val="1"/>
    </font>
    <font>
      <b/>
      <sz val="20"/>
      <name val="Times New Roman"/>
      <family val="1"/>
    </font>
    <font>
      <b/>
      <i/>
      <sz val="14"/>
      <name val="Arial"/>
      <family val="2"/>
    </font>
    <font>
      <b/>
      <sz val="8"/>
      <color rgb="FF444444"/>
      <name val="Verdana"/>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34998626667073579"/>
        <bgColor indexed="64"/>
      </patternFill>
    </fill>
  </fills>
  <borders count="62">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2" fillId="0" borderId="0" applyNumberFormat="0" applyFill="0" applyBorder="0" applyAlignment="0" applyProtection="0">
      <alignment vertical="top"/>
      <protection locked="0"/>
    </xf>
    <xf numFmtId="0" fontId="29" fillId="0" borderId="0"/>
    <xf numFmtId="0" fontId="29" fillId="0" borderId="0"/>
    <xf numFmtId="0" fontId="32" fillId="0" borderId="0"/>
    <xf numFmtId="0" fontId="1" fillId="0" borderId="0"/>
  </cellStyleXfs>
  <cellXfs count="392">
    <xf numFmtId="0" fontId="0" fillId="0" borderId="0" xfId="0"/>
    <xf numFmtId="0" fontId="0" fillId="0" borderId="0" xfId="0" applyBorder="1"/>
    <xf numFmtId="0" fontId="4" fillId="0" borderId="0" xfId="0" applyFont="1" applyBorder="1"/>
    <xf numFmtId="0" fontId="6" fillId="0" borderId="0" xfId="0" applyFont="1"/>
    <xf numFmtId="0" fontId="7" fillId="0" borderId="0" xfId="0" applyFont="1"/>
    <xf numFmtId="0" fontId="0" fillId="0" borderId="2" xfId="0" applyBorder="1"/>
    <xf numFmtId="0" fontId="0" fillId="0" borderId="3" xfId="0" applyBorder="1"/>
    <xf numFmtId="0" fontId="11" fillId="0" borderId="0" xfId="0" applyFont="1" applyAlignment="1">
      <alignment horizontal="centerContinuous"/>
    </xf>
    <xf numFmtId="0" fontId="4" fillId="0" borderId="0" xfId="0" applyFont="1" applyFill="1" applyBorder="1"/>
    <xf numFmtId="0" fontId="0" fillId="0" borderId="30" xfId="0" applyBorder="1"/>
    <xf numFmtId="0" fontId="0" fillId="0" borderId="22" xfId="0" applyBorder="1"/>
    <xf numFmtId="0" fontId="4" fillId="0" borderId="22" xfId="0" applyFont="1" applyFill="1" applyBorder="1"/>
    <xf numFmtId="0" fontId="4" fillId="0" borderId="22" xfId="0" applyFont="1" applyBorder="1"/>
    <xf numFmtId="0" fontId="0" fillId="0" borderId="31" xfId="0" applyBorder="1"/>
    <xf numFmtId="0" fontId="0" fillId="0" borderId="33" xfId="0" applyBorder="1"/>
    <xf numFmtId="0" fontId="4" fillId="0" borderId="2" xfId="0" applyFont="1" applyBorder="1"/>
    <xf numFmtId="0" fontId="0" fillId="0" borderId="34" xfId="0" applyBorder="1"/>
    <xf numFmtId="0" fontId="0" fillId="0" borderId="0" xfId="0" applyAlignment="1"/>
    <xf numFmtId="0" fontId="0" fillId="0" borderId="0" xfId="0" applyFill="1" applyBorder="1"/>
    <xf numFmtId="0" fontId="0" fillId="0" borderId="0" xfId="0" applyFill="1" applyBorder="1" applyAlignment="1"/>
    <xf numFmtId="0" fontId="9" fillId="0" borderId="0" xfId="0" applyFont="1" applyFill="1" applyBorder="1"/>
    <xf numFmtId="0" fontId="4" fillId="0" borderId="3" xfId="0" applyFont="1" applyFill="1" applyBorder="1"/>
    <xf numFmtId="0" fontId="0" fillId="0" borderId="13" xfId="0" applyBorder="1"/>
    <xf numFmtId="0" fontId="4" fillId="0" borderId="3" xfId="0" applyFont="1" applyBorder="1"/>
    <xf numFmtId="0" fontId="0" fillId="0" borderId="14" xfId="0" applyBorder="1"/>
    <xf numFmtId="0" fontId="13" fillId="0" borderId="13" xfId="0" applyFont="1" applyFill="1" applyBorder="1"/>
    <xf numFmtId="0" fontId="13" fillId="0" borderId="3" xfId="0" applyFont="1" applyFill="1" applyBorder="1"/>
    <xf numFmtId="0" fontId="13" fillId="0" borderId="14" xfId="0" applyFont="1" applyFill="1" applyBorder="1"/>
    <xf numFmtId="0" fontId="13" fillId="0" borderId="0" xfId="0" applyFont="1"/>
    <xf numFmtId="0" fontId="13" fillId="0" borderId="0" xfId="0" applyFont="1" applyBorder="1"/>
    <xf numFmtId="0" fontId="0" fillId="0" borderId="35" xfId="0" applyFill="1" applyBorder="1"/>
    <xf numFmtId="0" fontId="0" fillId="0" borderId="37" xfId="0" applyFill="1" applyBorder="1"/>
    <xf numFmtId="0" fontId="0" fillId="2" borderId="0" xfId="0" applyFill="1"/>
    <xf numFmtId="0" fontId="5" fillId="0" borderId="0" xfId="0" applyFont="1" applyFill="1" applyBorder="1" applyAlignment="1">
      <alignment horizontal="centerContinuous"/>
    </xf>
    <xf numFmtId="0" fontId="7" fillId="2" borderId="0" xfId="0" applyFont="1" applyFill="1"/>
    <xf numFmtId="0" fontId="0" fillId="0" borderId="0" xfId="0" applyFill="1"/>
    <xf numFmtId="0" fontId="0" fillId="0" borderId="38" xfId="0" applyBorder="1"/>
    <xf numFmtId="0" fontId="0" fillId="0" borderId="35" xfId="0" applyBorder="1"/>
    <xf numFmtId="0" fontId="0" fillId="0" borderId="37" xfId="0" applyBorder="1"/>
    <xf numFmtId="0" fontId="6" fillId="3" borderId="29" xfId="0" applyFont="1" applyFill="1" applyBorder="1"/>
    <xf numFmtId="0" fontId="6" fillId="3" borderId="6" xfId="0" applyFont="1" applyFill="1" applyBorder="1"/>
    <xf numFmtId="0" fontId="6" fillId="3" borderId="5" xfId="0" applyFont="1" applyFill="1" applyBorder="1"/>
    <xf numFmtId="0" fontId="8" fillId="0" borderId="0" xfId="0" applyFont="1"/>
    <xf numFmtId="0" fontId="4" fillId="0" borderId="0" xfId="0" applyFont="1"/>
    <xf numFmtId="0" fontId="11" fillId="0" borderId="4" xfId="0" applyFont="1" applyBorder="1" applyAlignment="1">
      <alignment horizontal="center"/>
    </xf>
    <xf numFmtId="0" fontId="11" fillId="0" borderId="4" xfId="0" applyFont="1" applyBorder="1" applyAlignment="1">
      <alignment horizontal="center" vertical="center"/>
    </xf>
    <xf numFmtId="0" fontId="11" fillId="4" borderId="38" xfId="0" applyFont="1" applyFill="1" applyBorder="1" applyAlignment="1">
      <alignment vertical="center"/>
    </xf>
    <xf numFmtId="0" fontId="11" fillId="4" borderId="0" xfId="0" applyFont="1" applyFill="1" applyAlignment="1">
      <alignment vertical="center"/>
    </xf>
    <xf numFmtId="0" fontId="6" fillId="0" borderId="0" xfId="0" applyFont="1" applyFill="1" applyBorder="1"/>
    <xf numFmtId="0" fontId="13" fillId="0" borderId="38" xfId="0" applyFont="1" applyBorder="1"/>
    <xf numFmtId="0" fontId="13" fillId="3" borderId="5" xfId="0" applyFont="1" applyFill="1" applyBorder="1"/>
    <xf numFmtId="0" fontId="11" fillId="0" borderId="4" xfId="0" applyFont="1" applyBorder="1" applyAlignment="1">
      <alignment horizontal="center" vertical="center" wrapText="1"/>
    </xf>
    <xf numFmtId="0" fontId="0" fillId="0" borderId="38" xfId="0" applyFill="1" applyBorder="1"/>
    <xf numFmtId="0" fontId="18" fillId="0" borderId="0" xfId="0" applyFont="1"/>
    <xf numFmtId="0" fontId="6" fillId="3" borderId="29" xfId="0" quotePrefix="1" applyFont="1" applyFill="1" applyBorder="1"/>
    <xf numFmtId="0" fontId="12" fillId="3" borderId="29" xfId="1" applyFill="1" applyBorder="1" applyAlignment="1" applyProtection="1"/>
    <xf numFmtId="0" fontId="12" fillId="3" borderId="6" xfId="1" applyFill="1" applyBorder="1" applyAlignment="1" applyProtection="1"/>
    <xf numFmtId="0" fontId="0" fillId="0" borderId="3" xfId="0" applyFill="1" applyBorder="1"/>
    <xf numFmtId="0" fontId="0" fillId="0" borderId="14" xfId="0" applyFill="1" applyBorder="1"/>
    <xf numFmtId="0" fontId="13" fillId="0" borderId="13" xfId="0" applyFont="1" applyBorder="1"/>
    <xf numFmtId="0" fontId="7" fillId="0" borderId="3" xfId="0" applyFont="1" applyFill="1" applyBorder="1"/>
    <xf numFmtId="0" fontId="8" fillId="0" borderId="3" xfId="0" applyFont="1" applyFill="1" applyBorder="1"/>
    <xf numFmtId="0" fontId="7" fillId="0" borderId="14" xfId="0" applyFont="1" applyFill="1" applyBorder="1"/>
    <xf numFmtId="0" fontId="19" fillId="0" borderId="0" xfId="0" applyFont="1" applyAlignment="1">
      <alignment horizontal="centerContinuous"/>
    </xf>
    <xf numFmtId="0" fontId="13" fillId="0" borderId="30" xfId="0" applyFont="1" applyBorder="1"/>
    <xf numFmtId="0" fontId="7" fillId="5" borderId="14" xfId="0" applyFont="1" applyFill="1" applyBorder="1" applyAlignment="1">
      <alignment horizontal="center" vertical="center"/>
    </xf>
    <xf numFmtId="49" fontId="6" fillId="3" borderId="5" xfId="0" applyNumberFormat="1" applyFont="1" applyFill="1" applyBorder="1"/>
    <xf numFmtId="0" fontId="11" fillId="0" borderId="31" xfId="0" applyFont="1" applyBorder="1" applyAlignment="1">
      <alignment horizontal="right"/>
    </xf>
    <xf numFmtId="0" fontId="0" fillId="0" borderId="41" xfId="0" applyBorder="1"/>
    <xf numFmtId="0" fontId="3" fillId="0" borderId="41" xfId="0" applyFont="1" applyBorder="1" applyAlignment="1">
      <alignment horizontal="right" vertical="top"/>
    </xf>
    <xf numFmtId="0" fontId="20" fillId="0" borderId="0" xfId="0" applyFont="1" applyAlignment="1">
      <alignment vertical="center"/>
    </xf>
    <xf numFmtId="0" fontId="13" fillId="0" borderId="0" xfId="0" applyFont="1" applyFill="1" applyBorder="1"/>
    <xf numFmtId="0" fontId="7" fillId="0" borderId="0" xfId="0" applyFont="1" applyFill="1" applyBorder="1"/>
    <xf numFmtId="0" fontId="8" fillId="0" borderId="0" xfId="0" applyFont="1" applyFill="1" applyBorder="1"/>
    <xf numFmtId="165" fontId="6" fillId="3" borderId="29" xfId="0" applyNumberFormat="1" applyFont="1" applyFill="1" applyBorder="1"/>
    <xf numFmtId="0" fontId="21" fillId="0" borderId="4" xfId="0" applyFont="1" applyFill="1" applyBorder="1"/>
    <xf numFmtId="0" fontId="8" fillId="8" borderId="3" xfId="0" applyFont="1" applyFill="1" applyBorder="1"/>
    <xf numFmtId="0" fontId="7" fillId="8" borderId="3" xfId="0" applyFont="1" applyFill="1" applyBorder="1"/>
    <xf numFmtId="0" fontId="7" fillId="8" borderId="14" xfId="0" applyFont="1" applyFill="1" applyBorder="1"/>
    <xf numFmtId="0" fontId="11" fillId="7" borderId="4" xfId="0" applyFont="1" applyFill="1" applyBorder="1" applyAlignment="1">
      <alignment horizontal="center"/>
    </xf>
    <xf numFmtId="0" fontId="11" fillId="7" borderId="4" xfId="0" applyFont="1" applyFill="1" applyBorder="1" applyAlignment="1">
      <alignment horizontal="center" vertical="center" wrapText="1"/>
    </xf>
    <xf numFmtId="0" fontId="11" fillId="7" borderId="4" xfId="0" applyFont="1" applyFill="1" applyBorder="1" applyAlignment="1">
      <alignment horizontal="center" vertical="center"/>
    </xf>
    <xf numFmtId="0" fontId="8" fillId="0" borderId="42" xfId="0" applyFont="1" applyBorder="1" applyAlignment="1">
      <alignment horizontal="center" vertical="center"/>
    </xf>
    <xf numFmtId="0" fontId="8" fillId="0" borderId="2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lignment horizontal="center" vertical="center"/>
    </xf>
    <xf numFmtId="0" fontId="8" fillId="0" borderId="32" xfId="0" applyFont="1" applyBorder="1" applyAlignment="1">
      <alignment horizontal="center" vertical="center"/>
    </xf>
    <xf numFmtId="0" fontId="8" fillId="0" borderId="2" xfId="0" applyFont="1" applyBorder="1" applyAlignment="1">
      <alignment horizontal="center" vertical="center"/>
    </xf>
    <xf numFmtId="0" fontId="8" fillId="0" borderId="34" xfId="0" applyFont="1" applyBorder="1" applyAlignment="1">
      <alignment horizontal="center" vertical="center"/>
    </xf>
    <xf numFmtId="0" fontId="8" fillId="0" borderId="43" xfId="0" applyFont="1" applyBorder="1" applyAlignment="1">
      <alignment horizontal="center" vertical="center"/>
    </xf>
    <xf numFmtId="0" fontId="22" fillId="9" borderId="0" xfId="0" applyFont="1" applyFill="1" applyBorder="1" applyAlignment="1">
      <alignment horizontal="centerContinuous"/>
    </xf>
    <xf numFmtId="0" fontId="23" fillId="9" borderId="0" xfId="0" applyFont="1" applyFill="1" applyBorder="1" applyAlignment="1">
      <alignment horizontal="centerContinuous"/>
    </xf>
    <xf numFmtId="0" fontId="24" fillId="9" borderId="0" xfId="0" applyFont="1" applyFill="1" applyBorder="1" applyAlignment="1">
      <alignment horizontal="centerContinuous"/>
    </xf>
    <xf numFmtId="0" fontId="24" fillId="0" borderId="0" xfId="0" applyFont="1" applyFill="1" applyBorder="1" applyAlignment="1">
      <alignment horizontal="centerContinuous"/>
    </xf>
    <xf numFmtId="0" fontId="25" fillId="0" borderId="0" xfId="0" applyFont="1" applyFill="1" applyBorder="1" applyAlignment="1">
      <alignment horizontal="centerContinuous"/>
    </xf>
    <xf numFmtId="0" fontId="9" fillId="0" borderId="0" xfId="0" applyFont="1"/>
    <xf numFmtId="0" fontId="16" fillId="0" borderId="0" xfId="0" applyFont="1"/>
    <xf numFmtId="14" fontId="16" fillId="0" borderId="0" xfId="0" applyNumberFormat="1" applyFont="1"/>
    <xf numFmtId="0" fontId="16" fillId="0" borderId="0" xfId="0" applyFont="1" applyAlignment="1">
      <alignment horizontal="left"/>
    </xf>
    <xf numFmtId="0" fontId="9" fillId="0" borderId="0" xfId="0" applyFont="1" applyAlignment="1">
      <alignment horizontal="left"/>
    </xf>
    <xf numFmtId="0" fontId="26" fillId="0" borderId="0" xfId="0" applyFont="1"/>
    <xf numFmtId="0" fontId="27" fillId="0" borderId="0" xfId="0" applyFont="1"/>
    <xf numFmtId="0" fontId="5" fillId="0" borderId="39" xfId="0" applyFont="1" applyBorder="1"/>
    <xf numFmtId="0" fontId="17" fillId="0" borderId="1" xfId="0" applyFont="1" applyBorder="1" applyAlignment="1">
      <alignment horizontal="right"/>
    </xf>
    <xf numFmtId="0" fontId="28" fillId="0" borderId="40" xfId="0" applyFont="1" applyBorder="1"/>
    <xf numFmtId="0" fontId="0" fillId="0" borderId="0" xfId="0" applyAlignment="1">
      <alignment vertical="center"/>
    </xf>
    <xf numFmtId="0" fontId="2" fillId="0" borderId="32" xfId="0" applyFont="1" applyBorder="1" applyAlignment="1">
      <alignment horizontal="right"/>
    </xf>
    <xf numFmtId="0" fontId="0" fillId="10" borderId="41" xfId="0" applyFill="1" applyBorder="1"/>
    <xf numFmtId="0" fontId="0" fillId="10" borderId="0" xfId="0" applyFill="1" applyBorder="1"/>
    <xf numFmtId="0" fontId="4" fillId="10" borderId="0" xfId="0" applyFont="1" applyFill="1" applyBorder="1"/>
    <xf numFmtId="0" fontId="0" fillId="10" borderId="32" xfId="0" applyFill="1" applyBorder="1"/>
    <xf numFmtId="0" fontId="0" fillId="10" borderId="13" xfId="0" applyFill="1" applyBorder="1"/>
    <xf numFmtId="0" fontId="0" fillId="10" borderId="3" xfId="0" applyFill="1" applyBorder="1"/>
    <xf numFmtId="0" fontId="4" fillId="10" borderId="3" xfId="0" applyFont="1" applyFill="1" applyBorder="1"/>
    <xf numFmtId="0" fontId="0" fillId="10" borderId="14" xfId="0" applyFill="1" applyBorder="1"/>
    <xf numFmtId="0" fontId="8" fillId="11" borderId="3" xfId="0" applyFont="1" applyFill="1" applyBorder="1"/>
    <xf numFmtId="0" fontId="7" fillId="11" borderId="3" xfId="0" applyFont="1" applyFill="1" applyBorder="1"/>
    <xf numFmtId="0" fontId="7" fillId="11" borderId="14" xfId="0" applyFont="1" applyFill="1" applyBorder="1"/>
    <xf numFmtId="0" fontId="3" fillId="0" borderId="4" xfId="0" applyFont="1" applyFill="1" applyBorder="1"/>
    <xf numFmtId="0" fontId="16" fillId="11" borderId="41" xfId="0" applyFont="1" applyFill="1" applyBorder="1" applyAlignment="1">
      <alignment horizontal="centerContinuous"/>
    </xf>
    <xf numFmtId="0" fontId="2" fillId="11" borderId="13" xfId="0" applyFont="1" applyFill="1" applyBorder="1"/>
    <xf numFmtId="0" fontId="3" fillId="11" borderId="4" xfId="0" applyFont="1" applyFill="1" applyBorder="1"/>
    <xf numFmtId="0" fontId="3" fillId="8" borderId="4" xfId="0" applyFont="1" applyFill="1" applyBorder="1"/>
    <xf numFmtId="0" fontId="2" fillId="8" borderId="13" xfId="0" applyFont="1" applyFill="1" applyBorder="1"/>
    <xf numFmtId="0" fontId="14" fillId="5" borderId="38" xfId="0" applyFont="1" applyFill="1" applyBorder="1" applyAlignment="1">
      <alignment horizontal="centerContinuous"/>
    </xf>
    <xf numFmtId="0" fontId="7" fillId="5" borderId="47" xfId="0" applyFont="1" applyFill="1" applyBorder="1" applyAlignment="1">
      <alignment horizontal="center" vertical="center"/>
    </xf>
    <xf numFmtId="0" fontId="0" fillId="6" borderId="0" xfId="0" applyFill="1"/>
    <xf numFmtId="0" fontId="11" fillId="0" borderId="4" xfId="0" applyFont="1" applyBorder="1" applyAlignment="1">
      <alignment horizontal="center" wrapText="1"/>
    </xf>
    <xf numFmtId="0" fontId="11" fillId="7" borderId="4" xfId="0" applyFont="1" applyFill="1" applyBorder="1" applyAlignment="1">
      <alignment horizontal="center" wrapText="1"/>
    </xf>
    <xf numFmtId="0" fontId="8" fillId="0" borderId="0" xfId="0" applyFont="1" applyBorder="1"/>
    <xf numFmtId="0" fontId="8" fillId="0" borderId="41" xfId="0" applyFont="1" applyBorder="1"/>
    <xf numFmtId="0" fontId="8" fillId="0" borderId="32" xfId="0" applyFont="1" applyBorder="1"/>
    <xf numFmtId="0" fontId="8" fillId="0" borderId="33" xfId="0" applyFont="1" applyBorder="1"/>
    <xf numFmtId="0" fontId="8" fillId="0" borderId="2" xfId="0" applyFont="1" applyBorder="1"/>
    <xf numFmtId="0" fontId="8" fillId="0" borderId="34" xfId="0" applyFont="1" applyBorder="1"/>
    <xf numFmtId="0" fontId="8" fillId="0" borderId="43" xfId="0" applyFont="1" applyBorder="1"/>
    <xf numFmtId="0" fontId="8" fillId="0" borderId="33" xfId="0" applyFont="1" applyFill="1" applyBorder="1"/>
    <xf numFmtId="0" fontId="16" fillId="0" borderId="0" xfId="0" applyFont="1" applyFill="1" applyBorder="1" applyAlignment="1">
      <alignment vertical="center"/>
    </xf>
    <xf numFmtId="0" fontId="8" fillId="0" borderId="3" xfId="0" applyFont="1" applyBorder="1"/>
    <xf numFmtId="0" fontId="8" fillId="0" borderId="14" xfId="0" applyFont="1" applyBorder="1"/>
    <xf numFmtId="0" fontId="17" fillId="0" borderId="13" xfId="0" applyFont="1" applyBorder="1"/>
    <xf numFmtId="0" fontId="0" fillId="0" borderId="50" xfId="0" applyBorder="1" applyAlignment="1">
      <alignment horizontal="left" wrapText="1"/>
    </xf>
    <xf numFmtId="0" fontId="0" fillId="0" borderId="51" xfId="0" applyBorder="1" applyAlignment="1">
      <alignment horizontal="left" wrapText="1"/>
    </xf>
    <xf numFmtId="0" fontId="35" fillId="0" borderId="15" xfId="4" applyFont="1" applyBorder="1" applyAlignment="1">
      <alignment horizontal="left" vertical="top" wrapText="1"/>
    </xf>
    <xf numFmtId="0" fontId="35" fillId="0" borderId="12" xfId="4" applyFont="1" applyBorder="1" applyAlignment="1">
      <alignment horizontal="left" vertical="top" wrapText="1" indent="1"/>
    </xf>
    <xf numFmtId="0" fontId="36" fillId="0" borderId="15" xfId="4" applyFont="1" applyBorder="1" applyAlignment="1">
      <alignment horizontal="left" vertical="top" wrapText="1"/>
    </xf>
    <xf numFmtId="0" fontId="37" fillId="0" borderId="12" xfId="4" applyFont="1" applyBorder="1" applyAlignment="1">
      <alignment horizontal="left" vertical="top" wrapText="1" indent="1"/>
    </xf>
    <xf numFmtId="0" fontId="38" fillId="0" borderId="15" xfId="4" applyFont="1" applyBorder="1" applyAlignment="1">
      <alignment horizontal="left" vertical="top" wrapText="1"/>
    </xf>
    <xf numFmtId="0" fontId="39" fillId="0" borderId="15" xfId="4" applyFont="1" applyBorder="1" applyAlignment="1">
      <alignment horizontal="center" vertical="top" wrapText="1"/>
    </xf>
    <xf numFmtId="0" fontId="39" fillId="0" borderId="12" xfId="4" applyFont="1" applyBorder="1" applyAlignment="1">
      <alignment horizontal="center" vertical="top" wrapText="1"/>
    </xf>
    <xf numFmtId="0" fontId="27" fillId="0" borderId="35" xfId="0" applyFont="1" applyBorder="1" applyAlignment="1">
      <alignment horizontal="left" wrapText="1"/>
    </xf>
    <xf numFmtId="0" fontId="27" fillId="0" borderId="0" xfId="0" applyFont="1" applyBorder="1" applyAlignment="1">
      <alignment horizontal="left"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2" fillId="11" borderId="30" xfId="0" applyFont="1" applyFill="1" applyBorder="1" applyAlignment="1">
      <alignment horizontal="left" vertical="center"/>
    </xf>
    <xf numFmtId="0" fontId="2" fillId="11" borderId="22" xfId="0" applyFont="1" applyFill="1" applyBorder="1" applyAlignment="1">
      <alignment horizontal="left" vertical="center"/>
    </xf>
    <xf numFmtId="0" fontId="2" fillId="11" borderId="31" xfId="0" applyFont="1" applyFill="1" applyBorder="1" applyAlignment="1">
      <alignment horizontal="left" vertical="center"/>
    </xf>
    <xf numFmtId="0" fontId="2" fillId="11" borderId="33" xfId="0" applyFont="1" applyFill="1" applyBorder="1" applyAlignment="1">
      <alignment horizontal="left" vertical="center"/>
    </xf>
    <xf numFmtId="0" fontId="2" fillId="11" borderId="2" xfId="0" applyFont="1" applyFill="1" applyBorder="1" applyAlignment="1">
      <alignment horizontal="left" vertical="center"/>
    </xf>
    <xf numFmtId="0" fontId="2" fillId="11" borderId="3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0" xfId="0" applyFont="1" applyBorder="1" applyAlignment="1">
      <alignment horizontal="left" vertical="center"/>
    </xf>
    <xf numFmtId="0" fontId="13" fillId="0" borderId="22" xfId="0" applyFont="1" applyBorder="1" applyAlignment="1">
      <alignment horizontal="left" vertical="center"/>
    </xf>
    <xf numFmtId="0" fontId="13" fillId="0" borderId="31" xfId="0" applyFont="1" applyBorder="1" applyAlignment="1">
      <alignment horizontal="left" vertical="center"/>
    </xf>
    <xf numFmtId="0" fontId="13" fillId="0" borderId="33" xfId="0" applyFont="1" applyBorder="1" applyAlignment="1">
      <alignment horizontal="left" vertical="center"/>
    </xf>
    <xf numFmtId="0" fontId="13" fillId="0" borderId="2" xfId="0" applyFont="1" applyBorder="1" applyAlignment="1">
      <alignment horizontal="left" vertical="center"/>
    </xf>
    <xf numFmtId="0" fontId="13" fillId="0" borderId="34" xfId="0" applyFont="1" applyBorder="1" applyAlignment="1">
      <alignment horizontal="left" vertical="center"/>
    </xf>
    <xf numFmtId="0" fontId="2" fillId="0" borderId="51" xfId="0" applyFont="1" applyBorder="1" applyAlignment="1">
      <alignment horizontal="left"/>
    </xf>
    <xf numFmtId="0" fontId="0" fillId="0" borderId="50" xfId="0" applyBorder="1" applyAlignment="1">
      <alignment horizontal="left"/>
    </xf>
    <xf numFmtId="0" fontId="2" fillId="0" borderId="35" xfId="0" applyFont="1" applyBorder="1" applyAlignment="1">
      <alignment horizontal="left"/>
    </xf>
    <xf numFmtId="0" fontId="0" fillId="0" borderId="29" xfId="0" applyBorder="1" applyAlignment="1">
      <alignment horizontal="left"/>
    </xf>
    <xf numFmtId="49" fontId="40" fillId="7" borderId="54" xfId="5" applyNumberFormat="1" applyFont="1" applyFill="1" applyBorder="1" applyAlignment="1">
      <alignment horizontal="left" vertical="top" wrapText="1"/>
    </xf>
    <xf numFmtId="49" fontId="40" fillId="7" borderId="53" xfId="5" applyNumberFormat="1" applyFont="1" applyFill="1" applyBorder="1" applyAlignment="1">
      <alignment horizontal="left" vertical="top" wrapText="1"/>
    </xf>
    <xf numFmtId="49" fontId="40" fillId="0" borderId="54" xfId="5" applyNumberFormat="1" applyFont="1" applyBorder="1" applyAlignment="1">
      <alignment horizontal="left" vertical="top" wrapText="1"/>
    </xf>
    <xf numFmtId="49" fontId="40" fillId="0" borderId="53" xfId="5" applyNumberFormat="1" applyFont="1" applyBorder="1" applyAlignment="1">
      <alignment horizontal="left" vertical="top" wrapText="1"/>
    </xf>
    <xf numFmtId="0" fontId="2" fillId="0" borderId="49" xfId="0" applyFont="1" applyBorder="1" applyAlignment="1">
      <alignment horizontal="left"/>
    </xf>
    <xf numFmtId="0" fontId="0" fillId="0" borderId="48" xfId="0" applyBorder="1" applyAlignment="1">
      <alignment horizontal="left"/>
    </xf>
    <xf numFmtId="0" fontId="2" fillId="0" borderId="29" xfId="0" applyFont="1" applyBorder="1" applyAlignment="1">
      <alignment horizontal="left"/>
    </xf>
    <xf numFmtId="0" fontId="2" fillId="0" borderId="37" xfId="0" applyFont="1" applyBorder="1" applyAlignment="1">
      <alignment horizontal="left"/>
    </xf>
    <xf numFmtId="0" fontId="2" fillId="0" borderId="6" xfId="0" applyFont="1" applyBorder="1" applyAlignment="1">
      <alignment horizontal="left"/>
    </xf>
    <xf numFmtId="49" fontId="31" fillId="0" borderId="7" xfId="5" applyNumberFormat="1" applyFont="1" applyBorder="1" applyAlignment="1">
      <alignment horizontal="left" vertical="top" wrapText="1"/>
    </xf>
    <xf numFmtId="49" fontId="31" fillId="0" borderId="11" xfId="5" applyNumberFormat="1" applyFont="1" applyBorder="1" applyAlignment="1">
      <alignment horizontal="left" vertical="top" wrapText="1"/>
    </xf>
    <xf numFmtId="49" fontId="30" fillId="7" borderId="39" xfId="5" applyNumberFormat="1" applyFont="1" applyFill="1" applyBorder="1" applyAlignment="1">
      <alignment horizontal="left" vertical="top" wrapText="1"/>
    </xf>
    <xf numFmtId="49" fontId="30" fillId="7" borderId="40" xfId="5" applyNumberFormat="1" applyFont="1" applyFill="1" applyBorder="1" applyAlignment="1">
      <alignment horizontal="left" vertical="top" wrapText="1"/>
    </xf>
    <xf numFmtId="0" fontId="2" fillId="0" borderId="12" xfId="0" applyFont="1"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wrapText="1"/>
    </xf>
    <xf numFmtId="0" fontId="2" fillId="0" borderId="51" xfId="0" applyFont="1" applyBorder="1" applyAlignment="1">
      <alignment horizontal="left" wrapText="1"/>
    </xf>
    <xf numFmtId="0" fontId="0" fillId="0" borderId="50" xfId="0" applyBorder="1" applyAlignment="1">
      <alignment horizontal="left" wrapText="1"/>
    </xf>
    <xf numFmtId="0" fontId="34" fillId="0" borderId="52" xfId="4" applyFont="1" applyBorder="1" applyAlignment="1">
      <alignment horizontal="center" vertical="top" wrapText="1"/>
    </xf>
    <xf numFmtId="0" fontId="33" fillId="0" borderId="45" xfId="4" applyFont="1" applyBorder="1" applyAlignment="1">
      <alignment horizontal="center" vertical="top" wrapText="1"/>
    </xf>
    <xf numFmtId="0" fontId="42" fillId="0" borderId="36" xfId="4" applyFont="1" applyBorder="1" applyAlignment="1">
      <alignment horizontal="center" vertical="top" wrapText="1"/>
    </xf>
    <xf numFmtId="0" fontId="42" fillId="0" borderId="0" xfId="0" applyFont="1" applyAlignment="1">
      <alignment horizontal="center"/>
    </xf>
    <xf numFmtId="0" fontId="17" fillId="11" borderId="30" xfId="0" applyFont="1" applyFill="1" applyBorder="1" applyAlignment="1">
      <alignment horizontal="centerContinuous"/>
    </xf>
    <xf numFmtId="0" fontId="17" fillId="11" borderId="22" xfId="0" applyFont="1" applyFill="1" applyBorder="1" applyAlignment="1">
      <alignment horizontal="centerContinuous"/>
    </xf>
    <xf numFmtId="0" fontId="7" fillId="11" borderId="22" xfId="0" applyFont="1" applyFill="1" applyBorder="1" applyAlignment="1">
      <alignment horizontal="centerContinuous"/>
    </xf>
    <xf numFmtId="0" fontId="8" fillId="11" borderId="22" xfId="0" applyFont="1" applyFill="1" applyBorder="1" applyAlignment="1">
      <alignment horizontal="centerContinuous"/>
    </xf>
    <xf numFmtId="0" fontId="7" fillId="11" borderId="31" xfId="0" applyFont="1" applyFill="1" applyBorder="1" applyAlignment="1">
      <alignment horizontal="centerContinuous"/>
    </xf>
    <xf numFmtId="0" fontId="17" fillId="11" borderId="0" xfId="0" applyFont="1" applyFill="1" applyBorder="1" applyAlignment="1">
      <alignment horizontal="centerContinuous"/>
    </xf>
    <xf numFmtId="0" fontId="16" fillId="11" borderId="0" xfId="0" applyFont="1" applyFill="1" applyBorder="1" applyAlignment="1">
      <alignment horizontal="centerContinuous"/>
    </xf>
    <xf numFmtId="0" fontId="7" fillId="11" borderId="0" xfId="0" applyFont="1" applyFill="1" applyBorder="1" applyAlignment="1">
      <alignment horizontal="centerContinuous"/>
    </xf>
    <xf numFmtId="0" fontId="7" fillId="11" borderId="32" xfId="0" applyFont="1" applyFill="1" applyBorder="1" applyAlignment="1">
      <alignment horizontal="centerContinuous"/>
    </xf>
    <xf numFmtId="0" fontId="43" fillId="11" borderId="33" xfId="0" applyFont="1" applyFill="1" applyBorder="1" applyAlignment="1">
      <alignment horizontal="centerContinuous"/>
    </xf>
    <xf numFmtId="0" fontId="17" fillId="11" borderId="2" xfId="0" applyFont="1" applyFill="1" applyBorder="1" applyAlignment="1">
      <alignment horizontal="centerContinuous"/>
    </xf>
    <xf numFmtId="0" fontId="16" fillId="11" borderId="2" xfId="0" applyFont="1" applyFill="1" applyBorder="1" applyAlignment="1">
      <alignment horizontal="centerContinuous"/>
    </xf>
    <xf numFmtId="0" fontId="7" fillId="11" borderId="2" xfId="0" applyFont="1" applyFill="1" applyBorder="1" applyAlignment="1">
      <alignment horizontal="centerContinuous"/>
    </xf>
    <xf numFmtId="0" fontId="7" fillId="11" borderId="34" xfId="0" applyFont="1" applyFill="1" applyBorder="1" applyAlignment="1">
      <alignment horizontal="centerContinuous"/>
    </xf>
    <xf numFmtId="0" fontId="16" fillId="0" borderId="41" xfId="0" applyFont="1" applyFill="1" applyBorder="1" applyAlignment="1"/>
    <xf numFmtId="0" fontId="16" fillId="0" borderId="0" xfId="0" applyFont="1" applyFill="1" applyBorder="1" applyAlignment="1"/>
    <xf numFmtId="0" fontId="7" fillId="0" borderId="0" xfId="0" applyFont="1" applyFill="1" applyBorder="1" applyAlignment="1"/>
    <xf numFmtId="0" fontId="7" fillId="0" borderId="32" xfId="0" applyFont="1" applyFill="1" applyBorder="1" applyAlignment="1"/>
    <xf numFmtId="0" fontId="7" fillId="0" borderId="41" xfId="0" applyFont="1" applyFill="1" applyBorder="1"/>
    <xf numFmtId="0" fontId="16" fillId="0" borderId="0" xfId="0" applyFont="1" applyFill="1" applyBorder="1"/>
    <xf numFmtId="0" fontId="7" fillId="0" borderId="32" xfId="0" applyFont="1" applyFill="1" applyBorder="1"/>
    <xf numFmtId="0" fontId="44" fillId="0" borderId="0" xfId="0" applyFont="1" applyBorder="1"/>
    <xf numFmtId="0" fontId="7" fillId="0" borderId="33" xfId="0" applyFont="1" applyFill="1" applyBorder="1"/>
    <xf numFmtId="0" fontId="16" fillId="0" borderId="2" xfId="0" applyFont="1" applyFill="1" applyBorder="1"/>
    <xf numFmtId="0" fontId="7" fillId="0" borderId="2" xfId="0" applyFont="1" applyFill="1" applyBorder="1"/>
    <xf numFmtId="0" fontId="7" fillId="0" borderId="34" xfId="0" applyFont="1" applyFill="1" applyBorder="1"/>
    <xf numFmtId="0" fontId="2" fillId="0" borderId="0" xfId="0" applyFont="1" applyFill="1" applyBorder="1"/>
    <xf numFmtId="0" fontId="11" fillId="0" borderId="38" xfId="0" applyFont="1" applyBorder="1" applyAlignment="1">
      <alignment horizontal="centerContinuous" vertical="center"/>
    </xf>
    <xf numFmtId="0" fontId="11" fillId="0" borderId="44" xfId="0" applyFont="1" applyBorder="1" applyAlignment="1">
      <alignment horizontal="centerContinuous" vertical="center"/>
    </xf>
    <xf numFmtId="0" fontId="11" fillId="0" borderId="44" xfId="0" applyFont="1" applyBorder="1" applyAlignment="1">
      <alignment vertical="center"/>
    </xf>
    <xf numFmtId="0" fontId="11" fillId="0" borderId="4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36" xfId="0" applyFont="1" applyBorder="1" applyAlignment="1">
      <alignment vertical="center"/>
    </xf>
    <xf numFmtId="0" fontId="11" fillId="0" borderId="21" xfId="0" applyFont="1" applyBorder="1" applyAlignment="1">
      <alignment vertical="center"/>
    </xf>
    <xf numFmtId="0" fontId="11" fillId="4" borderId="44" xfId="0" applyFont="1" applyFill="1" applyBorder="1" applyAlignment="1">
      <alignment vertical="center"/>
    </xf>
    <xf numFmtId="0" fontId="11" fillId="4" borderId="55" xfId="0" applyFont="1" applyFill="1" applyBorder="1" applyAlignment="1">
      <alignment horizontal="centerContinuous" vertical="center"/>
    </xf>
    <xf numFmtId="0" fontId="11" fillId="4" borderId="44" xfId="0" applyFont="1" applyFill="1" applyBorder="1" applyAlignment="1">
      <alignment horizontal="centerContinuous" vertical="center"/>
    </xf>
    <xf numFmtId="0" fontId="11" fillId="4" borderId="56" xfId="0" applyFont="1" applyFill="1" applyBorder="1" applyAlignment="1">
      <alignment horizontal="centerContinuous" vertical="center"/>
    </xf>
    <xf numFmtId="0" fontId="11" fillId="4" borderId="5" xfId="0" applyFont="1" applyFill="1" applyBorder="1" applyAlignment="1">
      <alignment horizontal="centerContinuous" vertical="center"/>
    </xf>
    <xf numFmtId="0" fontId="11" fillId="4" borderId="35" xfId="0" applyFont="1" applyFill="1" applyBorder="1" applyAlignment="1">
      <alignment vertical="center"/>
    </xf>
    <xf numFmtId="0" fontId="11" fillId="4" borderId="3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0" xfId="0" applyFont="1" applyFill="1" applyAlignment="1">
      <alignment horizontal="center" vertical="center"/>
    </xf>
    <xf numFmtId="0" fontId="11" fillId="4" borderId="4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29" xfId="0" applyFont="1" applyFill="1" applyBorder="1" applyAlignment="1">
      <alignment vertical="center"/>
    </xf>
    <xf numFmtId="0" fontId="7" fillId="4" borderId="4" xfId="0" applyFont="1" applyFill="1" applyBorder="1" applyAlignment="1">
      <alignment horizontal="center" vertical="center"/>
    </xf>
    <xf numFmtId="0" fontId="7" fillId="4" borderId="15" xfId="0" applyFont="1" applyFill="1" applyBorder="1" applyAlignment="1">
      <alignment horizontal="center" vertical="center"/>
    </xf>
    <xf numFmtId="0" fontId="11" fillId="4" borderId="4" xfId="0" applyFont="1" applyFill="1" applyBorder="1" applyAlignment="1">
      <alignment vertical="center"/>
    </xf>
    <xf numFmtId="0" fontId="11" fillId="4" borderId="15" xfId="0" applyFont="1" applyFill="1" applyBorder="1" applyAlignment="1">
      <alignment vertical="center"/>
    </xf>
    <xf numFmtId="0" fontId="11" fillId="4" borderId="37" xfId="0" applyFont="1" applyFill="1" applyBorder="1" applyAlignment="1">
      <alignment vertical="center"/>
    </xf>
    <xf numFmtId="0" fontId="11" fillId="4" borderId="36" xfId="0" applyFont="1" applyFill="1" applyBorder="1" applyAlignment="1">
      <alignment vertical="center"/>
    </xf>
    <xf numFmtId="0" fontId="11" fillId="4" borderId="57" xfId="0" applyFont="1" applyFill="1" applyBorder="1" applyAlignment="1">
      <alignment vertical="center"/>
    </xf>
    <xf numFmtId="0" fontId="11" fillId="4" borderId="21" xfId="0" applyFont="1" applyFill="1" applyBorder="1" applyAlignment="1">
      <alignment vertical="center"/>
    </xf>
    <xf numFmtId="0" fontId="11" fillId="0" borderId="38" xfId="0" applyFont="1" applyBorder="1" applyAlignment="1">
      <alignment vertical="center"/>
    </xf>
    <xf numFmtId="0" fontId="11" fillId="0" borderId="5" xfId="0" applyFont="1" applyBorder="1" applyAlignment="1">
      <alignment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0" fontId="11" fillId="0" borderId="61"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35"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37" xfId="0" applyFont="1" applyBorder="1" applyAlignment="1">
      <alignment vertical="center"/>
    </xf>
    <xf numFmtId="0" fontId="11" fillId="4" borderId="5" xfId="0" applyFont="1" applyFill="1" applyBorder="1" applyAlignment="1">
      <alignment vertical="center"/>
    </xf>
    <xf numFmtId="0" fontId="7" fillId="4" borderId="36" xfId="0" applyFont="1" applyFill="1" applyBorder="1"/>
    <xf numFmtId="0" fontId="11" fillId="4" borderId="6" xfId="0" applyFont="1" applyFill="1" applyBorder="1" applyAlignment="1">
      <alignment vertical="center"/>
    </xf>
    <xf numFmtId="0" fontId="11" fillId="0" borderId="38" xfId="0" applyFont="1" applyBorder="1" applyAlignment="1">
      <alignment horizontal="centerContinuous"/>
    </xf>
    <xf numFmtId="0" fontId="11" fillId="0" borderId="58" xfId="0" applyFont="1" applyBorder="1" applyAlignment="1">
      <alignment horizontal="centerContinuous"/>
    </xf>
    <xf numFmtId="0" fontId="11" fillId="0" borderId="9" xfId="0" applyFont="1" applyBorder="1" applyAlignment="1">
      <alignment horizontal="centerContinuous"/>
    </xf>
    <xf numFmtId="0" fontId="11" fillId="0" borderId="9" xfId="0" applyFont="1" applyBorder="1"/>
    <xf numFmtId="0" fontId="11" fillId="0" borderId="59" xfId="0" applyFont="1" applyBorder="1"/>
    <xf numFmtId="0" fontId="21" fillId="0" borderId="12" xfId="0" applyFont="1" applyBorder="1" applyAlignment="1">
      <alignment horizontal="center"/>
    </xf>
    <xf numFmtId="0" fontId="21" fillId="0" borderId="4" xfId="0" applyFont="1" applyBorder="1" applyAlignment="1">
      <alignment horizontal="center"/>
    </xf>
    <xf numFmtId="0" fontId="21" fillId="0" borderId="4" xfId="0" applyFont="1" applyBorder="1" applyAlignment="1">
      <alignment horizontal="center"/>
    </xf>
    <xf numFmtId="0" fontId="21" fillId="0" borderId="15" xfId="0" applyFont="1" applyBorder="1" applyAlignment="1">
      <alignment horizontal="center"/>
    </xf>
    <xf numFmtId="0" fontId="11" fillId="0" borderId="51" xfId="0" applyFont="1" applyBorder="1"/>
    <xf numFmtId="0" fontId="11" fillId="0" borderId="42" xfId="0" applyFont="1" applyBorder="1"/>
    <xf numFmtId="0" fontId="11" fillId="0" borderId="30" xfId="0" applyFont="1" applyBorder="1"/>
    <xf numFmtId="0" fontId="11" fillId="0" borderId="31" xfId="0" applyFont="1" applyBorder="1"/>
    <xf numFmtId="0" fontId="11" fillId="0" borderId="50" xfId="0" applyFont="1" applyBorder="1"/>
    <xf numFmtId="0" fontId="11" fillId="0" borderId="35" xfId="0" applyFont="1" applyBorder="1"/>
    <xf numFmtId="0" fontId="11" fillId="0" borderId="28" xfId="0" applyFont="1" applyBorder="1"/>
    <xf numFmtId="0" fontId="11" fillId="0" borderId="41" xfId="0" applyFont="1" applyBorder="1"/>
    <xf numFmtId="0" fontId="11" fillId="0" borderId="32" xfId="0" applyFont="1" applyBorder="1"/>
    <xf numFmtId="0" fontId="11" fillId="0" borderId="29" xfId="0" applyFont="1" applyBorder="1"/>
    <xf numFmtId="0" fontId="11" fillId="0" borderId="22" xfId="0" applyFont="1" applyBorder="1"/>
    <xf numFmtId="0" fontId="11" fillId="0" borderId="49" xfId="0" applyFont="1" applyBorder="1"/>
    <xf numFmtId="0" fontId="11" fillId="0" borderId="43" xfId="0" applyFont="1" applyBorder="1"/>
    <xf numFmtId="0" fontId="11" fillId="0" borderId="33" xfId="0" applyFont="1" applyBorder="1"/>
    <xf numFmtId="0" fontId="11" fillId="0" borderId="34" xfId="0" applyFont="1" applyBorder="1"/>
    <xf numFmtId="0" fontId="11" fillId="0" borderId="48" xfId="0" applyFont="1" applyBorder="1"/>
    <xf numFmtId="0" fontId="11" fillId="0" borderId="0" xfId="0" applyFont="1"/>
    <xf numFmtId="0" fontId="11" fillId="0" borderId="37" xfId="0" applyFont="1" applyBorder="1"/>
    <xf numFmtId="0" fontId="11" fillId="0" borderId="26" xfId="0" applyFont="1" applyBorder="1"/>
    <xf numFmtId="0" fontId="11" fillId="0" borderId="46" xfId="0" applyFont="1" applyBorder="1"/>
    <xf numFmtId="0" fontId="11" fillId="0" borderId="47" xfId="0" applyFont="1" applyBorder="1"/>
    <xf numFmtId="0" fontId="11" fillId="0" borderId="6" xfId="0" applyFont="1" applyBorder="1"/>
    <xf numFmtId="0" fontId="11" fillId="6" borderId="0" xfId="0" applyFont="1" applyFill="1"/>
    <xf numFmtId="0" fontId="11" fillId="6" borderId="0" xfId="0" applyFont="1" applyFill="1" applyAlignment="1"/>
    <xf numFmtId="0" fontId="11" fillId="0" borderId="0" xfId="0" applyFont="1" applyFill="1"/>
    <xf numFmtId="0" fontId="11" fillId="0" borderId="0" xfId="0" applyFont="1" applyFill="1" applyAlignment="1"/>
    <xf numFmtId="0" fontId="11" fillId="0" borderId="0" xfId="0" applyFont="1" applyBorder="1"/>
    <xf numFmtId="0" fontId="14" fillId="5" borderId="44" xfId="0" applyFont="1" applyFill="1" applyBorder="1" applyAlignment="1">
      <alignment horizontal="centerContinuous"/>
    </xf>
    <xf numFmtId="0" fontId="14" fillId="5" borderId="5" xfId="0" applyFont="1" applyFill="1" applyBorder="1" applyAlignment="1">
      <alignment horizontal="centerContinuous"/>
    </xf>
    <xf numFmtId="0" fontId="21" fillId="5" borderId="35" xfId="0" applyFont="1" applyFill="1" applyBorder="1"/>
    <xf numFmtId="0" fontId="11" fillId="5" borderId="0" xfId="0" applyFont="1" applyFill="1" applyBorder="1"/>
    <xf numFmtId="0" fontId="21" fillId="5" borderId="0" xfId="0" applyFont="1" applyFill="1" applyBorder="1" applyAlignment="1">
      <alignment horizontal="centerContinuous"/>
    </xf>
    <xf numFmtId="0" fontId="11" fillId="5" borderId="0" xfId="0" applyFont="1" applyFill="1" applyBorder="1" applyAlignment="1">
      <alignment horizontal="centerContinuous"/>
    </xf>
    <xf numFmtId="0" fontId="21" fillId="5" borderId="29" xfId="0" applyFont="1" applyFill="1" applyBorder="1" applyAlignment="1">
      <alignment horizontal="centerContinuous"/>
    </xf>
    <xf numFmtId="0" fontId="7" fillId="5" borderId="35" xfId="0" applyFont="1" applyFill="1" applyBorder="1" applyAlignment="1">
      <alignment horizontal="left"/>
    </xf>
    <xf numFmtId="0" fontId="11" fillId="5" borderId="13" xfId="0" applyFont="1" applyFill="1" applyBorder="1"/>
    <xf numFmtId="0" fontId="11" fillId="5" borderId="14" xfId="0" applyFont="1" applyFill="1" applyBorder="1"/>
    <xf numFmtId="0" fontId="11" fillId="5" borderId="45" xfId="0" applyFont="1" applyFill="1" applyBorder="1"/>
    <xf numFmtId="0" fontId="7" fillId="5" borderId="37" xfId="0" applyFont="1" applyFill="1" applyBorder="1" applyAlignment="1">
      <alignment horizontal="left"/>
    </xf>
    <xf numFmtId="0" fontId="11" fillId="5" borderId="36" xfId="0" applyFont="1" applyFill="1" applyBorder="1"/>
    <xf numFmtId="0" fontId="11" fillId="5" borderId="46" xfId="0" applyFont="1" applyFill="1" applyBorder="1"/>
    <xf numFmtId="0" fontId="11" fillId="5" borderId="47" xfId="0" applyFont="1" applyFill="1" applyBorder="1"/>
    <xf numFmtId="0" fontId="11" fillId="5" borderId="6" xfId="0" applyFont="1" applyFill="1" applyBorder="1"/>
    <xf numFmtId="0" fontId="11" fillId="11" borderId="0" xfId="0" applyFont="1" applyFill="1" applyBorder="1"/>
    <xf numFmtId="0" fontId="11" fillId="11" borderId="29" xfId="0" applyFont="1" applyFill="1" applyBorder="1"/>
    <xf numFmtId="0" fontId="11" fillId="11" borderId="36" xfId="0" applyFont="1" applyFill="1" applyBorder="1"/>
    <xf numFmtId="0" fontId="11" fillId="11" borderId="6" xfId="0" applyFont="1" applyFill="1" applyBorder="1"/>
    <xf numFmtId="0" fontId="11" fillId="11" borderId="38" xfId="0" applyFont="1" applyFill="1" applyBorder="1" applyAlignment="1">
      <alignment horizontal="centerContinuous"/>
    </xf>
    <xf numFmtId="0" fontId="11" fillId="11" borderId="44" xfId="0" applyFont="1" applyFill="1" applyBorder="1" applyAlignment="1">
      <alignment horizontal="centerContinuous"/>
    </xf>
    <xf numFmtId="0" fontId="11" fillId="11" borderId="5" xfId="0" applyFont="1" applyFill="1" applyBorder="1" applyAlignment="1">
      <alignment horizontal="centerContinuous"/>
    </xf>
    <xf numFmtId="0" fontId="11" fillId="11" borderId="35" xfId="0" applyFont="1" applyFill="1" applyBorder="1" applyAlignment="1">
      <alignment horizontal="centerContinuous"/>
    </xf>
    <xf numFmtId="0" fontId="11" fillId="11" borderId="0" xfId="0" applyFont="1" applyFill="1" applyBorder="1" applyAlignment="1">
      <alignment horizontal="centerContinuous"/>
    </xf>
    <xf numFmtId="0" fontId="11" fillId="11" borderId="29" xfId="0" applyFont="1" applyFill="1" applyBorder="1" applyAlignment="1">
      <alignment horizontal="centerContinuous"/>
    </xf>
    <xf numFmtId="164" fontId="11" fillId="11" borderId="37" xfId="0" applyNumberFormat="1" applyFont="1" applyFill="1" applyBorder="1" applyAlignment="1">
      <alignment horizontal="centerContinuous"/>
    </xf>
    <xf numFmtId="0" fontId="11" fillId="11" borderId="36" xfId="0" applyFont="1" applyFill="1" applyBorder="1" applyAlignment="1">
      <alignment horizontal="centerContinuous"/>
    </xf>
    <xf numFmtId="0" fontId="11" fillId="11" borderId="6" xfId="0" applyFont="1" applyFill="1" applyBorder="1" applyAlignment="1">
      <alignment horizontal="centerContinuous"/>
    </xf>
    <xf numFmtId="0" fontId="14" fillId="11" borderId="38" xfId="0" applyFont="1" applyFill="1" applyBorder="1" applyAlignment="1">
      <alignment horizontal="centerContinuous"/>
    </xf>
    <xf numFmtId="0" fontId="14" fillId="11" borderId="44" xfId="0" applyFont="1" applyFill="1" applyBorder="1" applyAlignment="1">
      <alignment horizontal="centerContinuous"/>
    </xf>
    <xf numFmtId="0" fontId="14" fillId="11" borderId="5" xfId="0" applyFont="1" applyFill="1" applyBorder="1" applyAlignment="1">
      <alignment horizontal="centerContinuous"/>
    </xf>
    <xf numFmtId="0" fontId="21" fillId="11" borderId="35" xfId="0" applyFont="1" applyFill="1" applyBorder="1"/>
    <xf numFmtId="0" fontId="21" fillId="11" borderId="0" xfId="0" applyFont="1" applyFill="1" applyBorder="1" applyAlignment="1">
      <alignment horizontal="centerContinuous"/>
    </xf>
    <xf numFmtId="0" fontId="21" fillId="11" borderId="29" xfId="0" applyFont="1" applyFill="1" applyBorder="1" applyAlignment="1">
      <alignment horizontal="centerContinuous"/>
    </xf>
    <xf numFmtId="0" fontId="7" fillId="11" borderId="35" xfId="0" applyFont="1" applyFill="1" applyBorder="1" applyAlignment="1">
      <alignment horizontal="left"/>
    </xf>
    <xf numFmtId="0" fontId="11" fillId="11" borderId="13" xfId="0" applyFont="1" applyFill="1" applyBorder="1"/>
    <xf numFmtId="0" fontId="11" fillId="11" borderId="14" xfId="0" applyFont="1" applyFill="1" applyBorder="1"/>
    <xf numFmtId="0" fontId="7" fillId="11" borderId="14" xfId="0" applyFont="1" applyFill="1" applyBorder="1" applyAlignment="1">
      <alignment horizontal="center" vertical="center"/>
    </xf>
    <xf numFmtId="0" fontId="11" fillId="11" borderId="45" xfId="0" applyFont="1" applyFill="1" applyBorder="1"/>
    <xf numFmtId="0" fontId="7" fillId="11" borderId="37" xfId="0" applyFont="1" applyFill="1" applyBorder="1" applyAlignment="1">
      <alignment horizontal="left"/>
    </xf>
    <xf numFmtId="0" fontId="11" fillId="11" borderId="46" xfId="0" applyFont="1" applyFill="1" applyBorder="1"/>
    <xf numFmtId="0" fontId="11" fillId="11" borderId="47" xfId="0" applyFont="1" applyFill="1" applyBorder="1"/>
    <xf numFmtId="0" fontId="7" fillId="11" borderId="47" xfId="0" applyFont="1" applyFill="1" applyBorder="1" applyAlignment="1">
      <alignment horizontal="center" vertical="center"/>
    </xf>
    <xf numFmtId="0" fontId="10" fillId="11" borderId="0" xfId="0" applyFont="1" applyFill="1" applyBorder="1"/>
    <xf numFmtId="0" fontId="10" fillId="11" borderId="36" xfId="0" applyFont="1" applyFill="1" applyBorder="1"/>
    <xf numFmtId="0" fontId="10" fillId="11" borderId="36" xfId="0" applyFont="1" applyFill="1" applyBorder="1" applyAlignment="1"/>
    <xf numFmtId="0" fontId="15" fillId="11" borderId="39" xfId="0" applyFont="1" applyFill="1" applyBorder="1" applyAlignment="1">
      <alignment horizontal="centerContinuous"/>
    </xf>
    <xf numFmtId="0" fontId="11" fillId="11" borderId="1" xfId="0" applyFont="1" applyFill="1" applyBorder="1" applyAlignment="1">
      <alignment horizontal="centerContinuous"/>
    </xf>
    <xf numFmtId="0" fontId="11" fillId="11" borderId="40" xfId="0" applyFont="1" applyFill="1" applyBorder="1" applyAlignment="1">
      <alignment horizontal="centerContinuous"/>
    </xf>
    <xf numFmtId="0" fontId="10" fillId="11" borderId="3" xfId="0" applyFont="1" applyFill="1" applyBorder="1"/>
    <xf numFmtId="0" fontId="10" fillId="11" borderId="3" xfId="0" applyFont="1" applyFill="1" applyBorder="1" applyAlignment="1"/>
    <xf numFmtId="0" fontId="10" fillId="11" borderId="35" xfId="0" applyFont="1" applyFill="1" applyBorder="1"/>
    <xf numFmtId="0" fontId="10" fillId="11" borderId="52" xfId="0" applyFont="1" applyFill="1" applyBorder="1"/>
    <xf numFmtId="0" fontId="10" fillId="11" borderId="37" xfId="0" applyFont="1" applyFill="1" applyBorder="1"/>
    <xf numFmtId="0" fontId="10" fillId="11" borderId="29" xfId="0" applyFont="1" applyFill="1" applyBorder="1"/>
    <xf numFmtId="0" fontId="10" fillId="11" borderId="6" xfId="0" applyFont="1" applyFill="1" applyBorder="1"/>
    <xf numFmtId="0" fontId="10" fillId="11" borderId="45" xfId="0" applyFont="1" applyFill="1" applyBorder="1"/>
    <xf numFmtId="0" fontId="7" fillId="0" borderId="13" xfId="0" applyFont="1" applyFill="1" applyBorder="1"/>
    <xf numFmtId="0" fontId="7" fillId="0" borderId="30" xfId="0" applyFont="1" applyFill="1" applyBorder="1"/>
    <xf numFmtId="0" fontId="7" fillId="0" borderId="22" xfId="0" applyFont="1" applyFill="1" applyBorder="1"/>
    <xf numFmtId="0" fontId="8" fillId="0" borderId="22" xfId="0" applyFont="1" applyFill="1" applyBorder="1"/>
    <xf numFmtId="0" fontId="7" fillId="0" borderId="31" xfId="0" applyFont="1" applyFill="1" applyBorder="1"/>
  </cellXfs>
  <cellStyles count="6">
    <cellStyle name="Hyperlink" xfId="1" builtinId="8"/>
    <cellStyle name="Normal" xfId="0" builtinId="0"/>
    <cellStyle name="Normal 2" xfId="2" xr:uid="{95948777-5B8C-8B42-A333-C85AABE845D4}"/>
    <cellStyle name="Normal 2 2" xfId="3" xr:uid="{525EF513-F54C-FF4D-A466-EBCA840A5666}"/>
    <cellStyle name="Normal 2 2 2" xfId="5" xr:uid="{FC3DDBD0-E435-4F6A-89A5-0B96F7EA46EC}"/>
    <cellStyle name="Normal 3" xfId="4" xr:uid="{6537CB15-44A5-4044-BF7F-F014C441626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e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5</xdr:col>
      <xdr:colOff>400050</xdr:colOff>
      <xdr:row>5</xdr:row>
      <xdr:rowOff>133350</xdr:rowOff>
    </xdr:to>
    <xdr:pic>
      <xdr:nvPicPr>
        <xdr:cNvPr id="5" name="Picture 4">
          <a:extLst>
            <a:ext uri="{FF2B5EF4-FFF2-40B4-BE49-F238E27FC236}">
              <a16:creationId xmlns:a16="http://schemas.microsoft.com/office/drawing/2014/main" id="{2FDFC2E2-6E67-467D-A45D-E2D7EC5FC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8100"/>
          <a:ext cx="1257300" cy="971550"/>
        </a:xfrm>
        <a:prstGeom prst="rect">
          <a:avLst/>
        </a:prstGeom>
      </xdr:spPr>
    </xdr:pic>
    <xdr:clientData/>
  </xdr:twoCellAnchor>
  <xdr:twoCellAnchor editAs="oneCell">
    <xdr:from>
      <xdr:col>1</xdr:col>
      <xdr:colOff>47625</xdr:colOff>
      <xdr:row>19</xdr:row>
      <xdr:rowOff>28575</xdr:rowOff>
    </xdr:from>
    <xdr:to>
      <xdr:col>5</xdr:col>
      <xdr:colOff>390525</xdr:colOff>
      <xdr:row>24</xdr:row>
      <xdr:rowOff>123825</xdr:rowOff>
    </xdr:to>
    <xdr:pic>
      <xdr:nvPicPr>
        <xdr:cNvPr id="6" name="Picture 5">
          <a:extLst>
            <a:ext uri="{FF2B5EF4-FFF2-40B4-BE49-F238E27FC236}">
              <a16:creationId xmlns:a16="http://schemas.microsoft.com/office/drawing/2014/main" id="{40D1C57B-6FF8-44DF-AB0B-8AD28AD4A6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3857625"/>
          <a:ext cx="1257300"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13</xdr:row>
      <xdr:rowOff>0</xdr:rowOff>
    </xdr:from>
    <xdr:to>
      <xdr:col>13</xdr:col>
      <xdr:colOff>304800</xdr:colOff>
      <xdr:row>14</xdr:row>
      <xdr:rowOff>88900</xdr:rowOff>
    </xdr:to>
    <xdr:sp macro="" textlink="">
      <xdr:nvSpPr>
        <xdr:cNvPr id="3073" name="AutoShape 1" descr="data:image/jpeg;base64,/9j/4AAQSkZJRgABAQAAAQABAAD/2wCEAAkGBxMSEBIUExIWFBIVFhkWGBIQExAWFRMXFxUXGRYSFxcZHCggGB4lGxQUITIhJSktLy4uFx81ODUsNyktOi8BCgoKDg0OGxAQGywkHyAsLCwtLiwuNyw0MSwsOCwrLSw3LCwuLCw3LCssLCwsNzQ0NystLCwsLCwsLDcsNCwvK//AABEIAEABUgMBIgACEQEDEQH/xAAcAAEAAgMBAQEAAAAAAAAAAAAABAUDBgcCAQj/xAA8EAACAQIDBAcFBgQHAAAAAAAAAQIDEQQFEiExQVEGEyJhcYGxIzKRocEHFDNCUvAVVHLTYoOSpMLD0f/EABgBAQEBAQEAAAAAAAAAAAAAAAAEAQID/8QAIxEBAQACAgEEAgMAAAAAAAAAAAECEQMhMQQSQVEToSIy4f/aAAwDAQACEQMRAD8A7iAAAAAAAAAAAAAAAAAAI+Nr6I347l4lPLEzf535OxOzl7I+L9CPl9FSck1fs/tnjnbctOp4MPj5Rav2l8/iZK+PmpSStZNrcV8JbvIk49WqS8n8jn3XQkLHT6ty2X16d3DSn9T7hcbOU4p2s+S7iHUqdiMeV2/Ft/T1LHLMPZanve7uR1jbaI1THzUmtmxtbjz/ABGpzXwMeN/En4/Q9RnGUYQd007XST3vx7znd35EzCYxuM5St2eSItTMZvikvAz1sL1dKfavfTwt+Zf+kTAq9SN/3sZtuXUGajmUk+1tXHmu8sMbUtTbT28H4spsRG05JbrsnYuXsId+k3HK6uyon3yp+p/IsstrOUHd3advQp9Oy/fb5XLHJ5e+vBmYW7KswAe7kAAAAAAAAAAAAAAAAAAAAAAAAAAAAAAAAAAAAAVuc/k8WY8o9+Xh9TJnO6HmYsp96X9P1PG/3dfC2sUmYfiy8vREaG5eRIx79pL98DMsvdCMMo2t3q/zsWWVV9mh8N3hyIjTlShZXak0rcjLg8JNTjJqyXN9xmMsvRUfGP2k/EnYDDQlGMrdpPffimQsVGnTk+sxFKm7a7TlFNRctOp3a2amlfme8Bm2FgpL71Sl70m9cUkoWUm3e2xnWON3ustWOZfhS8vVFXgX7WHj9GXU4qUWuDTWwo5wlTkr7GnsfBm8nmUj7i/fn4szYyXs6S7r/Ii1J3bb3vaZ8ZuprlBfM89+WvKj7Jv/AB/8UZspl7RrmiJ1Ttq0u3MzYCVqkfh8UJe4L0AFLkAAAAAAAAAAAAAAAAAAAAAAAAAAAAAAAAAAAAAQs1pNwuvyu/lxKhS5P4ehsZhlhIPa4q555Ybu42VR04ttJK7LNZfecpSexttJfUm06SjuSXgRs2zCGGoVK1V2p04uUrK7suCXFvYku8Y4SeTbzmGPo4Wk6lWUadNWV3xbdlFLfKTexJbWc66RfaJiHUlRo0Vh+ympYlpVZ6t0dLajRbW1OTb5pEbodmdTMs4jXrbI0YTlTpJ3jRv2VbnK0neXHwNM6TYp1cbipve601/plpXyiifm9RrDeP2o4uHeWsl9DpPGlpcMPhadRSjOTvOs3OLktTdu1J05yi5Xvdt8TzS6YTTV1hZaXFxvh5Q0yp0nTpzvZ20tqXlZWTNRBJfVZqfwYfTdML0yqYPU8NSoUqTaf3aE+shVaioa+zaVFqNOK43a3c+m5L0jjX0U61J0K84qcaVRqUKsWr6qNSyVRLitklxS2H59OjdJY6uj+XVLtTpOk1JO0ozUWlKL4NNXT7ing9Rcpbl8PDl4ZNa+XT5ZdBu+1dyewr8e/aS7reiIH2c9JnjsK+st19GWipa1p7LwqrlqXDg4yRtDoxe+KfikVe2ZTpNdy6qnUn1DV9mu3yTt8SOpW232mwdTG1tKtysrHz7vH9MfgjPxs2ygA9WAAAAAAAAAAAAAAAAAAAAAAAAAAAAAAAAAAAAAAAABWdJsteJwlajFqM5x7LmtUVOLUoalxWqKv3XLMAcr+zTMJ/xCtRrUaVKqqbUlTpQhJSjJNxbjsa2p+ZqudZkqeJxEJYPCtxqzV3TqJvtOzdpra1ZnY866PRrVI16cuoxcFaGIjFSdv0Ti7dZDuunyaOV9LeiOYuvUrToRqudnKeEu1JpW19XJ6ot2WxXI+bjzmGse+1XFnjct1R/xen/I4b/cf3As4p/yWG81Xf8A2EGpgK0few9eP9WHrr1ifaWX1520YevK+zs4eu18dNkRb5vr9f4q/h9/tMlna4YTCL/Jk/WbN+6QZjOlkmAUadNVazpRjSVGEo65Rb0QptNXfBGq5T9nuPr2vSVCL3zxD3LmoR7T8NnijsGUZIqWmVSo61WMVGM5JRjTSVtNKmtkFv27ZNbG2Wenw5LL7+tpebPHc9vaB0HyKph6TqYhxeKqpKWiFOKpwi5OFBaEk7Oc23xcnwSNnPh9LJNdJrdgANYAAAAAAAAAAAAAAAAAAAAAP//Z">
          <a:extLst>
            <a:ext uri="{FF2B5EF4-FFF2-40B4-BE49-F238E27FC236}">
              <a16:creationId xmlns:a16="http://schemas.microsoft.com/office/drawing/2014/main" id="{00000000-0008-0000-0300-0000010C0000}"/>
            </a:ext>
          </a:extLst>
        </xdr:cNvPr>
        <xdr:cNvSpPr>
          <a:spLocks noChangeAspect="1" noChangeArrowheads="1"/>
        </xdr:cNvSpPr>
      </xdr:nvSpPr>
      <xdr:spPr bwMode="auto">
        <a:xfrm>
          <a:off x="4292600" y="280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180974</xdr:colOff>
      <xdr:row>10</xdr:row>
      <xdr:rowOff>66675</xdr:rowOff>
    </xdr:from>
    <xdr:to>
      <xdr:col>19</xdr:col>
      <xdr:colOff>95250</xdr:colOff>
      <xdr:row>17</xdr:row>
      <xdr:rowOff>167122</xdr:rowOff>
    </xdr:to>
    <xdr:pic>
      <xdr:nvPicPr>
        <xdr:cNvPr id="5" name="Picture 4">
          <a:extLst>
            <a:ext uri="{FF2B5EF4-FFF2-40B4-BE49-F238E27FC236}">
              <a16:creationId xmlns:a16="http://schemas.microsoft.com/office/drawing/2014/main" id="{9442415B-F6DF-4D91-B8AB-A67455AC46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2874" y="2257425"/>
          <a:ext cx="2114551" cy="1633972"/>
        </a:xfrm>
        <a:prstGeom prst="rect">
          <a:avLst/>
        </a:prstGeom>
      </xdr:spPr>
    </xdr:pic>
    <xdr:clientData/>
  </xdr:twoCellAnchor>
  <xdr:twoCellAnchor editAs="oneCell">
    <xdr:from>
      <xdr:col>12</xdr:col>
      <xdr:colOff>228599</xdr:colOff>
      <xdr:row>33</xdr:row>
      <xdr:rowOff>38100</xdr:rowOff>
    </xdr:from>
    <xdr:to>
      <xdr:col>19</xdr:col>
      <xdr:colOff>142875</xdr:colOff>
      <xdr:row>40</xdr:row>
      <xdr:rowOff>138547</xdr:rowOff>
    </xdr:to>
    <xdr:pic>
      <xdr:nvPicPr>
        <xdr:cNvPr id="7" name="Picture 6">
          <a:extLst>
            <a:ext uri="{FF2B5EF4-FFF2-40B4-BE49-F238E27FC236}">
              <a16:creationId xmlns:a16="http://schemas.microsoft.com/office/drawing/2014/main" id="{0E4D372D-A2DB-4566-8E0B-20987525E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499" y="7391400"/>
          <a:ext cx="2114551" cy="16339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68034</xdr:colOff>
      <xdr:row>0</xdr:row>
      <xdr:rowOff>0</xdr:rowOff>
    </xdr:from>
    <xdr:to>
      <xdr:col>21</xdr:col>
      <xdr:colOff>13606</xdr:colOff>
      <xdr:row>49</xdr:row>
      <xdr:rowOff>44974</xdr:rowOff>
    </xdr:to>
    <xdr:pic>
      <xdr:nvPicPr>
        <xdr:cNvPr id="9" name="Picture 8">
          <a:extLst>
            <a:ext uri="{FF2B5EF4-FFF2-40B4-BE49-F238E27FC236}">
              <a16:creationId xmlns:a16="http://schemas.microsoft.com/office/drawing/2014/main" id="{9F4D5DA8-A1A0-4D15-ADB9-2B45065BF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5891" y="0"/>
          <a:ext cx="5456465" cy="8045974"/>
        </a:xfrm>
        <a:prstGeom prst="rect">
          <a:avLst/>
        </a:prstGeom>
      </xdr:spPr>
    </xdr:pic>
    <xdr:clientData/>
  </xdr:twoCellAnchor>
  <xdr:twoCellAnchor editAs="oneCell">
    <xdr:from>
      <xdr:col>3</xdr:col>
      <xdr:colOff>13608</xdr:colOff>
      <xdr:row>0</xdr:row>
      <xdr:rowOff>18169</xdr:rowOff>
    </xdr:from>
    <xdr:to>
      <xdr:col>11</xdr:col>
      <xdr:colOff>472635</xdr:colOff>
      <xdr:row>49</xdr:row>
      <xdr:rowOff>44975</xdr:rowOff>
    </xdr:to>
    <xdr:pic>
      <xdr:nvPicPr>
        <xdr:cNvPr id="10" name="Picture 9">
          <a:extLst>
            <a:ext uri="{FF2B5EF4-FFF2-40B4-BE49-F238E27FC236}">
              <a16:creationId xmlns:a16="http://schemas.microsoft.com/office/drawing/2014/main" id="{05AFAE75-89C4-4D72-9750-39746C94EB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0572" y="18169"/>
          <a:ext cx="5357599" cy="8027806"/>
        </a:xfrm>
        <a:prstGeom prst="rect">
          <a:avLst/>
        </a:prstGeom>
      </xdr:spPr>
    </xdr:pic>
    <xdr:clientData/>
  </xdr:twoCellAnchor>
  <xdr:twoCellAnchor editAs="oneCell">
    <xdr:from>
      <xdr:col>16</xdr:col>
      <xdr:colOff>359231</xdr:colOff>
      <xdr:row>55</xdr:row>
      <xdr:rowOff>90540</xdr:rowOff>
    </xdr:from>
    <xdr:to>
      <xdr:col>20</xdr:col>
      <xdr:colOff>416379</xdr:colOff>
      <xdr:row>59</xdr:row>
      <xdr:rowOff>157214</xdr:rowOff>
    </xdr:to>
    <xdr:pic>
      <xdr:nvPicPr>
        <xdr:cNvPr id="13" name="Picture 12">
          <a:extLst>
            <a:ext uri="{FF2B5EF4-FFF2-40B4-BE49-F238E27FC236}">
              <a16:creationId xmlns:a16="http://schemas.microsoft.com/office/drawing/2014/main" id="{23225E36-03C1-46B8-9030-BCC8558042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56374" y="9710790"/>
          <a:ext cx="2506434" cy="1264103"/>
        </a:xfrm>
        <a:prstGeom prst="rect">
          <a:avLst/>
        </a:prstGeom>
      </xdr:spPr>
    </xdr:pic>
    <xdr:clientData/>
  </xdr:twoCellAnchor>
  <xdr:twoCellAnchor editAs="oneCell">
    <xdr:from>
      <xdr:col>3</xdr:col>
      <xdr:colOff>231322</xdr:colOff>
      <xdr:row>54</xdr:row>
      <xdr:rowOff>122464</xdr:rowOff>
    </xdr:from>
    <xdr:to>
      <xdr:col>7</xdr:col>
      <xdr:colOff>353786</xdr:colOff>
      <xdr:row>60</xdr:row>
      <xdr:rowOff>229466</xdr:rowOff>
    </xdr:to>
    <xdr:pic>
      <xdr:nvPicPr>
        <xdr:cNvPr id="6" name="Picture 5">
          <a:extLst>
            <a:ext uri="{FF2B5EF4-FFF2-40B4-BE49-F238E27FC236}">
              <a16:creationId xmlns:a16="http://schemas.microsoft.com/office/drawing/2014/main" id="{3EF40279-EABF-4E2A-A151-330C404ADF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86643" y="9443357"/>
          <a:ext cx="2462893" cy="19031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1609724</xdr:colOff>
      <xdr:row>1</xdr:row>
      <xdr:rowOff>109430</xdr:rowOff>
    </xdr:from>
    <xdr:ext cx="1617085" cy="852595"/>
    <xdr:pic>
      <xdr:nvPicPr>
        <xdr:cNvPr id="3" name="Picture 2">
          <a:extLst>
            <a:ext uri="{FF2B5EF4-FFF2-40B4-BE49-F238E27FC236}">
              <a16:creationId xmlns:a16="http://schemas.microsoft.com/office/drawing/2014/main" id="{AAA5D686-8E48-4EDA-9EEB-2BBA53345D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199" y="271355"/>
          <a:ext cx="1617085" cy="852595"/>
        </a:xfrm>
        <a:prstGeom prst="rect">
          <a:avLst/>
        </a:prstGeom>
      </xdr:spPr>
    </xdr:pic>
    <xdr:clientData/>
  </xdr:oneCellAnchor>
  <xdr:twoCellAnchor editAs="oneCell">
    <xdr:from>
      <xdr:col>0</xdr:col>
      <xdr:colOff>316566</xdr:colOff>
      <xdr:row>0</xdr:row>
      <xdr:rowOff>57149</xdr:rowOff>
    </xdr:from>
    <xdr:to>
      <xdr:col>0</xdr:col>
      <xdr:colOff>1733550</xdr:colOff>
      <xdr:row>2</xdr:row>
      <xdr:rowOff>485342</xdr:rowOff>
    </xdr:to>
    <xdr:pic>
      <xdr:nvPicPr>
        <xdr:cNvPr id="4" name="Picture 3">
          <a:extLst>
            <a:ext uri="{FF2B5EF4-FFF2-40B4-BE49-F238E27FC236}">
              <a16:creationId xmlns:a16="http://schemas.microsoft.com/office/drawing/2014/main" id="{9A6AF86F-9250-4797-8EB3-E2D0700A88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566" y="57149"/>
          <a:ext cx="1416984" cy="1094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workbookViewId="0">
      <selection activeCell="D24" sqref="D24"/>
    </sheetView>
  </sheetViews>
  <sheetFormatPr defaultColWidth="8.85546875" defaultRowHeight="12.75" x14ac:dyDescent="0.2"/>
  <cols>
    <col min="1" max="1" width="19" customWidth="1"/>
    <col min="2" max="2" width="21" customWidth="1"/>
    <col min="3" max="3" width="11.42578125" customWidth="1"/>
    <col min="4" max="4" width="12" customWidth="1"/>
  </cols>
  <sheetData>
    <row r="1" spans="1:11" x14ac:dyDescent="0.2">
      <c r="A1" s="4" t="s">
        <v>136</v>
      </c>
    </row>
    <row r="2" spans="1:11" x14ac:dyDescent="0.2">
      <c r="A2" s="4" t="s">
        <v>122</v>
      </c>
    </row>
    <row r="3" spans="1:11" ht="13.5" thickBot="1" x14ac:dyDescent="0.25"/>
    <row r="4" spans="1:11" ht="21" thickBot="1" x14ac:dyDescent="0.35">
      <c r="A4" s="4" t="s">
        <v>0</v>
      </c>
      <c r="C4" s="105"/>
      <c r="D4" s="106" t="s">
        <v>14</v>
      </c>
      <c r="E4" s="107" t="s">
        <v>15</v>
      </c>
    </row>
    <row r="5" spans="1:11" ht="13.5" thickBot="1" x14ac:dyDescent="0.25">
      <c r="A5" s="4"/>
    </row>
    <row r="6" spans="1:11" x14ac:dyDescent="0.2">
      <c r="A6" s="49" t="s">
        <v>89</v>
      </c>
      <c r="B6" s="50" t="s">
        <v>1</v>
      </c>
      <c r="C6" s="18"/>
      <c r="D6" s="18"/>
    </row>
    <row r="7" spans="1:11" x14ac:dyDescent="0.2">
      <c r="A7" s="37" t="s">
        <v>5</v>
      </c>
      <c r="B7" s="39" t="s">
        <v>113</v>
      </c>
      <c r="C7" s="48"/>
      <c r="D7" s="48"/>
      <c r="F7" s="29"/>
      <c r="G7" s="34" t="s">
        <v>121</v>
      </c>
      <c r="H7" s="32"/>
      <c r="I7" s="32"/>
      <c r="J7" s="32"/>
      <c r="K7" s="32"/>
    </row>
    <row r="8" spans="1:11" x14ac:dyDescent="0.2">
      <c r="A8" s="37" t="s">
        <v>6</v>
      </c>
      <c r="B8" s="39" t="s">
        <v>115</v>
      </c>
      <c r="C8" s="48"/>
      <c r="D8" s="48"/>
      <c r="F8" s="29"/>
      <c r="G8" s="32"/>
      <c r="H8" s="32"/>
      <c r="I8" s="32"/>
      <c r="J8" s="32"/>
      <c r="K8" s="32"/>
    </row>
    <row r="9" spans="1:11" x14ac:dyDescent="0.2">
      <c r="A9" s="37" t="s">
        <v>7</v>
      </c>
      <c r="B9" s="39" t="s">
        <v>124</v>
      </c>
      <c r="C9" s="48"/>
      <c r="D9" s="48"/>
      <c r="G9" s="32" t="s">
        <v>88</v>
      </c>
      <c r="H9" s="32"/>
      <c r="I9" s="32"/>
      <c r="J9" s="32"/>
      <c r="K9" s="32"/>
    </row>
    <row r="10" spans="1:11" x14ac:dyDescent="0.2">
      <c r="A10" s="37" t="s">
        <v>8</v>
      </c>
      <c r="B10" s="39" t="s">
        <v>116</v>
      </c>
      <c r="C10" s="48"/>
      <c r="D10" s="48"/>
      <c r="G10" s="32" t="s">
        <v>87</v>
      </c>
      <c r="H10" s="32"/>
      <c r="I10" s="32"/>
      <c r="J10" s="32"/>
      <c r="K10" s="32"/>
    </row>
    <row r="11" spans="1:11" ht="13.5" thickBot="1" x14ac:dyDescent="0.25">
      <c r="A11" s="38" t="s">
        <v>9</v>
      </c>
      <c r="B11" s="40" t="s">
        <v>117</v>
      </c>
      <c r="C11" s="48"/>
      <c r="D11" s="48"/>
      <c r="G11" s="32" t="s">
        <v>119</v>
      </c>
      <c r="H11" s="32"/>
      <c r="I11" s="32"/>
      <c r="J11" s="32"/>
      <c r="K11" s="32"/>
    </row>
    <row r="12" spans="1:11" x14ac:dyDescent="0.2">
      <c r="B12" s="3"/>
      <c r="C12" s="48"/>
      <c r="D12" s="48"/>
      <c r="G12" s="32" t="s">
        <v>120</v>
      </c>
      <c r="H12" s="32"/>
      <c r="I12" s="32"/>
      <c r="J12" s="32"/>
      <c r="K12" s="32"/>
    </row>
    <row r="13" spans="1:11" ht="13.5" thickBot="1" x14ac:dyDescent="0.25">
      <c r="C13" s="48"/>
      <c r="D13" s="48"/>
      <c r="G13" s="32" t="s">
        <v>70</v>
      </c>
      <c r="H13" s="32"/>
      <c r="I13" s="32"/>
      <c r="J13" s="32"/>
      <c r="K13" s="32"/>
    </row>
    <row r="14" spans="1:11" x14ac:dyDescent="0.2">
      <c r="A14" s="36" t="s">
        <v>2</v>
      </c>
      <c r="B14" s="66" t="s">
        <v>125</v>
      </c>
      <c r="C14" s="3"/>
      <c r="D14" s="3"/>
      <c r="G14" s="32" t="s">
        <v>71</v>
      </c>
      <c r="H14" s="32"/>
      <c r="I14" s="32"/>
      <c r="J14" s="32"/>
      <c r="K14" s="32"/>
    </row>
    <row r="15" spans="1:11" x14ac:dyDescent="0.2">
      <c r="A15" s="37" t="s">
        <v>67</v>
      </c>
      <c r="B15" s="39" t="s">
        <v>118</v>
      </c>
      <c r="D15" s="3"/>
      <c r="G15" s="32"/>
      <c r="H15" s="32"/>
      <c r="I15" s="32"/>
      <c r="J15" s="32"/>
      <c r="K15" s="32"/>
    </row>
    <row r="16" spans="1:11" x14ac:dyDescent="0.2">
      <c r="A16" s="37" t="s">
        <v>3</v>
      </c>
      <c r="B16" s="74">
        <v>0.8125</v>
      </c>
      <c r="C16" s="3"/>
      <c r="D16" s="3"/>
      <c r="G16" s="129"/>
      <c r="H16" s="129"/>
      <c r="I16" s="129"/>
      <c r="J16" s="129"/>
      <c r="K16" s="129"/>
    </row>
    <row r="17" spans="1:11" x14ac:dyDescent="0.2">
      <c r="A17" s="37" t="s">
        <v>4</v>
      </c>
      <c r="B17" s="39"/>
      <c r="C17" s="3"/>
      <c r="D17" s="3"/>
      <c r="G17" s="129"/>
      <c r="H17" s="129"/>
      <c r="I17" s="129"/>
      <c r="J17" s="129"/>
      <c r="K17" s="129"/>
    </row>
    <row r="18" spans="1:11" x14ac:dyDescent="0.2">
      <c r="A18" s="37" t="s">
        <v>10</v>
      </c>
      <c r="B18" s="39" t="s">
        <v>126</v>
      </c>
      <c r="C18" s="3"/>
      <c r="D18" s="3"/>
      <c r="G18" s="129"/>
      <c r="H18" s="129"/>
      <c r="I18" s="129"/>
      <c r="J18" s="129"/>
      <c r="K18" s="129"/>
    </row>
    <row r="19" spans="1:11" x14ac:dyDescent="0.2">
      <c r="A19" s="37" t="s">
        <v>93</v>
      </c>
      <c r="B19" s="39"/>
      <c r="C19" s="3"/>
      <c r="D19" s="3"/>
      <c r="G19" s="129"/>
      <c r="H19" s="129"/>
      <c r="I19" s="129"/>
      <c r="J19" s="129"/>
      <c r="K19" s="129"/>
    </row>
    <row r="20" spans="1:11" ht="13.5" thickBot="1" x14ac:dyDescent="0.25">
      <c r="A20" s="38" t="s">
        <v>102</v>
      </c>
      <c r="B20" s="40" t="s">
        <v>105</v>
      </c>
      <c r="C20" s="3"/>
      <c r="D20" s="3"/>
    </row>
    <row r="21" spans="1:11" ht="13.5" thickBot="1" x14ac:dyDescent="0.25">
      <c r="B21" s="3"/>
      <c r="C21" s="3"/>
      <c r="D21" s="3"/>
    </row>
    <row r="22" spans="1:11" x14ac:dyDescent="0.2">
      <c r="A22" s="36" t="s">
        <v>10</v>
      </c>
      <c r="B22" s="41" t="s">
        <v>126</v>
      </c>
      <c r="C22" s="3"/>
      <c r="D22" s="3"/>
    </row>
    <row r="23" spans="1:11" x14ac:dyDescent="0.2">
      <c r="A23" s="37" t="s">
        <v>65</v>
      </c>
      <c r="B23" s="39" t="s">
        <v>128</v>
      </c>
      <c r="D23" s="3"/>
      <c r="H23" s="35"/>
      <c r="I23" s="35"/>
      <c r="J23" s="35"/>
      <c r="K23" s="35"/>
    </row>
    <row r="24" spans="1:11" x14ac:dyDescent="0.2">
      <c r="A24" s="37" t="s">
        <v>12</v>
      </c>
      <c r="B24" s="39" t="s">
        <v>127</v>
      </c>
      <c r="C24" s="3"/>
      <c r="D24" s="3"/>
      <c r="H24" s="35"/>
      <c r="I24" s="35"/>
      <c r="J24" s="35"/>
      <c r="K24" s="35"/>
    </row>
    <row r="25" spans="1:11" x14ac:dyDescent="0.2">
      <c r="A25" s="37" t="s">
        <v>11</v>
      </c>
      <c r="B25" s="39" t="s">
        <v>129</v>
      </c>
      <c r="C25" s="3"/>
      <c r="D25" s="3"/>
    </row>
    <row r="26" spans="1:11" x14ac:dyDescent="0.2">
      <c r="A26" s="37" t="s">
        <v>66</v>
      </c>
      <c r="B26" s="39" t="s">
        <v>130</v>
      </c>
      <c r="D26" s="3"/>
      <c r="G26" s="35"/>
      <c r="H26" s="35"/>
      <c r="I26" s="35"/>
      <c r="J26" s="35"/>
      <c r="K26" s="35"/>
    </row>
    <row r="27" spans="1:11" ht="13.5" thickBot="1" x14ac:dyDescent="0.25">
      <c r="A27" s="38" t="s">
        <v>13</v>
      </c>
      <c r="B27" s="40" t="s">
        <v>131</v>
      </c>
      <c r="C27" s="3"/>
      <c r="D27" s="3"/>
    </row>
    <row r="28" spans="1:11" x14ac:dyDescent="0.2">
      <c r="C28" s="3"/>
      <c r="D28" s="3"/>
    </row>
    <row r="29" spans="1:11" ht="13.5" thickBot="1" x14ac:dyDescent="0.25"/>
    <row r="30" spans="1:11" x14ac:dyDescent="0.2">
      <c r="A30" s="36" t="s">
        <v>24</v>
      </c>
      <c r="B30" s="41" t="s">
        <v>132</v>
      </c>
      <c r="C30" s="103" t="s">
        <v>68</v>
      </c>
    </row>
    <row r="31" spans="1:11" x14ac:dyDescent="0.2">
      <c r="A31" s="37" t="s">
        <v>62</v>
      </c>
      <c r="B31" s="39" t="s">
        <v>133</v>
      </c>
      <c r="C31" s="153" t="s">
        <v>69</v>
      </c>
      <c r="D31" s="154"/>
      <c r="E31" s="154"/>
      <c r="F31" s="104"/>
      <c r="G31" s="104"/>
      <c r="H31" s="104"/>
      <c r="I31" s="104"/>
      <c r="J31" s="104"/>
    </row>
    <row r="32" spans="1:11" ht="12.75" customHeight="1" x14ac:dyDescent="0.2">
      <c r="A32" s="37" t="s">
        <v>25</v>
      </c>
      <c r="B32" s="39" t="s">
        <v>134</v>
      </c>
      <c r="C32" s="153"/>
      <c r="D32" s="154"/>
      <c r="E32" s="154"/>
      <c r="F32" s="104"/>
      <c r="G32" s="104"/>
      <c r="H32" s="104"/>
      <c r="I32" s="104"/>
      <c r="J32" s="104"/>
    </row>
    <row r="33" spans="1:10" ht="13.5" thickBot="1" x14ac:dyDescent="0.25">
      <c r="A33" s="38" t="s">
        <v>63</v>
      </c>
      <c r="B33" s="40" t="s">
        <v>104</v>
      </c>
      <c r="C33" s="153"/>
      <c r="D33" s="154"/>
      <c r="E33" s="154"/>
      <c r="F33" s="104"/>
      <c r="G33" s="104"/>
      <c r="H33" s="104"/>
      <c r="I33" s="104"/>
      <c r="J33" s="104"/>
    </row>
    <row r="34" spans="1:10" ht="13.5" thickBot="1" x14ac:dyDescent="0.25">
      <c r="C34" s="104"/>
      <c r="D34" s="104"/>
      <c r="E34" s="104"/>
      <c r="F34" s="104"/>
      <c r="G34" s="104"/>
      <c r="H34" s="104"/>
      <c r="I34" s="104"/>
      <c r="J34" s="104"/>
    </row>
    <row r="35" spans="1:10" x14ac:dyDescent="0.2">
      <c r="A35" s="52"/>
      <c r="B35" s="41"/>
    </row>
    <row r="36" spans="1:10" x14ac:dyDescent="0.2">
      <c r="A36" s="30" t="s">
        <v>95</v>
      </c>
      <c r="B36" s="54" t="s">
        <v>103</v>
      </c>
    </row>
    <row r="37" spans="1:10" x14ac:dyDescent="0.2">
      <c r="A37" s="30" t="s">
        <v>96</v>
      </c>
      <c r="B37" s="54"/>
    </row>
    <row r="38" spans="1:10" x14ac:dyDescent="0.2">
      <c r="A38" s="30" t="s">
        <v>97</v>
      </c>
      <c r="B38" s="55"/>
    </row>
    <row r="39" spans="1:10" x14ac:dyDescent="0.2">
      <c r="A39" s="30" t="s">
        <v>98</v>
      </c>
      <c r="B39" s="39" t="s">
        <v>106</v>
      </c>
    </row>
    <row r="40" spans="1:10" x14ac:dyDescent="0.2">
      <c r="A40" s="30" t="s">
        <v>99</v>
      </c>
      <c r="B40" s="54" t="s">
        <v>103</v>
      </c>
      <c r="C40" s="53"/>
    </row>
    <row r="41" spans="1:10" x14ac:dyDescent="0.2">
      <c r="A41" s="30" t="s">
        <v>100</v>
      </c>
      <c r="B41" s="54"/>
    </row>
    <row r="42" spans="1:10" ht="13.5" thickBot="1" x14ac:dyDescent="0.25">
      <c r="A42" s="31" t="s">
        <v>101</v>
      </c>
      <c r="B42" s="56"/>
    </row>
    <row r="44" spans="1:10" x14ac:dyDescent="0.2">
      <c r="C44" s="53"/>
    </row>
  </sheetData>
  <mergeCells count="1">
    <mergeCell ref="C31:E33"/>
  </mergeCells>
  <phoneticPr fontId="3" type="noConversion"/>
  <pageMargins left="0.25" right="0.25" top="0.75" bottom="0.75" header="0.3" footer="0.3"/>
  <pageSetup orientation="portrait" verticalDpi="597"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zoomScaleNormal="100" workbookViewId="0">
      <selection activeCell="Q9" sqref="Q9"/>
    </sheetView>
  </sheetViews>
  <sheetFormatPr defaultColWidth="8.85546875" defaultRowHeight="12.75" x14ac:dyDescent="0.2"/>
  <cols>
    <col min="1" max="5" width="3.42578125" customWidth="1"/>
    <col min="6" max="6" width="7.140625" bestFit="1" customWidth="1"/>
    <col min="7" max="12" width="3.42578125" customWidth="1"/>
    <col min="14" max="14" width="14.85546875" customWidth="1"/>
    <col min="18" max="18" width="18" customWidth="1"/>
  </cols>
  <sheetData>
    <row r="1" spans="1:16" ht="18" x14ac:dyDescent="0.25">
      <c r="A1" s="9"/>
      <c r="B1" s="10"/>
      <c r="C1" s="10"/>
      <c r="D1" s="11"/>
      <c r="E1" s="11"/>
      <c r="F1" s="11"/>
      <c r="G1" s="11"/>
      <c r="H1" s="12"/>
      <c r="I1" s="12"/>
      <c r="J1" s="10"/>
      <c r="K1" s="10"/>
      <c r="L1" s="10"/>
      <c r="M1" s="10"/>
      <c r="N1" s="67" t="str">
        <f>'Input Data'!B20</f>
        <v>CKFOA</v>
      </c>
      <c r="O1" s="1"/>
    </row>
    <row r="2" spans="1:16" ht="12.75" customHeight="1" x14ac:dyDescent="0.25">
      <c r="A2" s="68"/>
      <c r="B2" s="1"/>
      <c r="C2" s="1"/>
      <c r="D2" s="8"/>
      <c r="E2" s="8"/>
      <c r="F2" s="8"/>
      <c r="G2" s="8"/>
      <c r="H2" s="2"/>
      <c r="I2" s="2"/>
      <c r="J2" s="1"/>
      <c r="K2" s="1"/>
      <c r="L2" s="1"/>
      <c r="M2" s="1"/>
      <c r="N2" s="109" t="str">
        <f>'Input Data'!A39&amp;", "&amp;'Input Data'!B39</f>
        <v>Officials Supervisor, Keith Morgan</v>
      </c>
      <c r="O2" s="1"/>
    </row>
    <row r="3" spans="1:16" ht="12.75" customHeight="1" x14ac:dyDescent="0.25">
      <c r="A3" s="68"/>
      <c r="B3" s="1"/>
      <c r="C3" s="1"/>
      <c r="D3" s="8"/>
      <c r="E3" s="8"/>
      <c r="F3" s="8"/>
      <c r="G3" s="8"/>
      <c r="H3" s="2"/>
      <c r="I3" s="2"/>
      <c r="J3" s="1"/>
      <c r="K3" s="155" t="s">
        <v>112</v>
      </c>
      <c r="L3" s="155"/>
      <c r="M3" s="155"/>
      <c r="N3" s="156"/>
    </row>
    <row r="4" spans="1:16" ht="12.75" customHeight="1" x14ac:dyDescent="0.25">
      <c r="A4" s="68"/>
      <c r="B4" s="1"/>
      <c r="C4" s="1"/>
      <c r="D4" s="8"/>
      <c r="E4" s="8"/>
      <c r="F4" s="8"/>
      <c r="G4" s="8"/>
      <c r="H4" s="2"/>
      <c r="I4" s="2"/>
      <c r="J4" s="1"/>
      <c r="K4" s="155"/>
      <c r="L4" s="155"/>
      <c r="M4" s="155"/>
      <c r="N4" s="156"/>
    </row>
    <row r="5" spans="1:16" ht="12.75" customHeight="1" x14ac:dyDescent="0.25">
      <c r="A5" s="68"/>
      <c r="B5" s="1"/>
      <c r="C5" s="1"/>
      <c r="D5" s="8"/>
      <c r="E5" s="8"/>
      <c r="F5" s="8"/>
      <c r="G5" s="8"/>
      <c r="H5" s="2"/>
      <c r="I5" s="2"/>
      <c r="J5" s="1"/>
      <c r="K5" s="155"/>
      <c r="L5" s="155"/>
      <c r="M5" s="155"/>
      <c r="N5" s="156"/>
    </row>
    <row r="6" spans="1:16" ht="12.75" customHeight="1" x14ac:dyDescent="0.25">
      <c r="A6" s="69"/>
      <c r="B6" s="1"/>
      <c r="C6" s="1"/>
      <c r="D6" s="8"/>
      <c r="E6" s="8"/>
      <c r="F6" s="8"/>
      <c r="G6" s="8"/>
      <c r="H6" s="2"/>
      <c r="I6" s="2"/>
      <c r="J6" s="1"/>
      <c r="K6" s="157"/>
      <c r="L6" s="157"/>
      <c r="M6" s="157"/>
      <c r="N6" s="158"/>
      <c r="O6" s="1"/>
    </row>
    <row r="7" spans="1:16" ht="18" x14ac:dyDescent="0.25">
      <c r="A7" s="9" t="str">
        <f>'Input Data'!A22</f>
        <v>Home Team</v>
      </c>
      <c r="B7" s="10"/>
      <c r="C7" s="10"/>
      <c r="D7" s="11"/>
      <c r="E7" s="11"/>
      <c r="F7" s="11"/>
      <c r="G7" s="9" t="str">
        <f>"  "&amp;'Input Data'!$B$22&amp;" - "&amp;"Coach "&amp;'Input Data'!$B$24</f>
        <v xml:space="preserve">  Anderson County - Coach Mark Peach</v>
      </c>
      <c r="H7" s="12"/>
      <c r="I7" s="12"/>
      <c r="J7" s="10"/>
      <c r="K7" s="10"/>
      <c r="L7" s="10"/>
      <c r="M7" s="10"/>
      <c r="N7" s="13"/>
      <c r="O7" s="1"/>
    </row>
    <row r="8" spans="1:16" ht="18" x14ac:dyDescent="0.25">
      <c r="A8" s="387" t="str">
        <f>'Input Data'!A25</f>
        <v>Visiting Team</v>
      </c>
      <c r="B8" s="60"/>
      <c r="C8" s="60"/>
      <c r="D8" s="61"/>
      <c r="E8" s="61"/>
      <c r="F8" s="61"/>
      <c r="G8" s="387" t="str">
        <f>"  "&amp;'Input Data'!$B$25&amp;" - "&amp;"Coach "&amp;'Input Data'!$B$27</f>
        <v xml:space="preserve">  Meade County - Coach Larry Mofield</v>
      </c>
      <c r="H8" s="61"/>
      <c r="I8" s="61"/>
      <c r="J8" s="60"/>
      <c r="K8" s="60"/>
      <c r="L8" s="60"/>
      <c r="M8" s="60"/>
      <c r="N8" s="62"/>
      <c r="O8" s="1"/>
    </row>
    <row r="9" spans="1:16" ht="18" x14ac:dyDescent="0.25">
      <c r="A9" s="14" t="s">
        <v>57</v>
      </c>
      <c r="B9" s="5"/>
      <c r="C9" s="5"/>
      <c r="D9" s="15"/>
      <c r="E9" s="15"/>
      <c r="F9" s="15"/>
      <c r="G9" s="14" t="str">
        <f>"  "&amp;'Input Data'!$B$15&amp;", "&amp;'Input Data'!$B$14&amp;""</f>
        <v xml:space="preserve">  Friday, 8/24/2018</v>
      </c>
      <c r="H9" s="15"/>
      <c r="I9" s="15"/>
      <c r="J9" s="5"/>
      <c r="K9" s="5"/>
      <c r="L9" s="5"/>
      <c r="M9" s="5"/>
      <c r="N9" s="16"/>
      <c r="O9" s="1"/>
    </row>
    <row r="10" spans="1:16" ht="3.95" customHeight="1" x14ac:dyDescent="0.25">
      <c r="A10" s="110"/>
      <c r="B10" s="111"/>
      <c r="C10" s="111"/>
      <c r="D10" s="112"/>
      <c r="E10" s="112"/>
      <c r="F10" s="112"/>
      <c r="G10" s="111"/>
      <c r="H10" s="112"/>
      <c r="I10" s="112"/>
      <c r="J10" s="111"/>
      <c r="K10" s="111"/>
      <c r="L10" s="111"/>
      <c r="M10" s="111"/>
      <c r="N10" s="113"/>
      <c r="O10" s="1"/>
    </row>
    <row r="11" spans="1:16" ht="18" x14ac:dyDescent="0.25">
      <c r="A11" s="64" t="str">
        <f>'Input Data'!$A$7</f>
        <v>Referee</v>
      </c>
      <c r="B11" s="10"/>
      <c r="C11" s="10"/>
      <c r="D11" s="11"/>
      <c r="E11" s="11"/>
      <c r="F11" s="11"/>
      <c r="G11" s="64" t="str">
        <f>"   "&amp;'Input Data'!$B$7</f>
        <v xml:space="preserve">   Joseph Ammerman</v>
      </c>
      <c r="H11" s="12"/>
      <c r="I11" s="12"/>
      <c r="J11" s="10"/>
      <c r="K11" s="10"/>
      <c r="L11" s="10"/>
      <c r="M11" s="10"/>
      <c r="N11" s="13"/>
      <c r="O11" s="1"/>
    </row>
    <row r="12" spans="1:16" ht="18" x14ac:dyDescent="0.25">
      <c r="A12" s="59" t="str">
        <f>'Input Data'!$A$8</f>
        <v>Umpire</v>
      </c>
      <c r="B12" s="6"/>
      <c r="C12" s="6"/>
      <c r="D12" s="21"/>
      <c r="E12" s="21"/>
      <c r="F12" s="21"/>
      <c r="G12" s="59" t="str">
        <f>"   "&amp;'Input Data'!$B$8</f>
        <v xml:space="preserve">   Brandon Shields</v>
      </c>
      <c r="H12" s="23"/>
      <c r="I12" s="23"/>
      <c r="J12" s="6"/>
      <c r="K12" s="6"/>
      <c r="L12" s="6"/>
      <c r="M12" s="6"/>
      <c r="N12" s="24"/>
      <c r="O12" s="1"/>
      <c r="P12" s="108"/>
    </row>
    <row r="13" spans="1:16" ht="18" x14ac:dyDescent="0.25">
      <c r="A13" s="159" t="str">
        <f>'Input Data'!$A$9</f>
        <v>Head Linesman</v>
      </c>
      <c r="B13" s="160"/>
      <c r="C13" s="160"/>
      <c r="D13" s="160"/>
      <c r="E13" s="161"/>
      <c r="F13" s="124" t="s">
        <v>108</v>
      </c>
      <c r="G13" s="123" t="str">
        <f>"   "&amp;'Input Data'!$B$10</f>
        <v xml:space="preserve">   Jeremy Enlow</v>
      </c>
      <c r="H13" s="118"/>
      <c r="I13" s="118"/>
      <c r="J13" s="119"/>
      <c r="K13" s="119"/>
      <c r="L13" s="119"/>
      <c r="M13" s="119"/>
      <c r="N13" s="120"/>
      <c r="O13" s="1"/>
    </row>
    <row r="14" spans="1:16" ht="18" x14ac:dyDescent="0.25">
      <c r="A14" s="162"/>
      <c r="B14" s="163"/>
      <c r="C14" s="163"/>
      <c r="D14" s="163"/>
      <c r="E14" s="164"/>
      <c r="F14" s="125" t="s">
        <v>107</v>
      </c>
      <c r="G14" s="126" t="str">
        <f>"   "&amp;'Input Data'!$B$9</f>
        <v xml:space="preserve">   Mark Harvey</v>
      </c>
      <c r="H14" s="76"/>
      <c r="I14" s="76"/>
      <c r="J14" s="77"/>
      <c r="K14" s="77"/>
      <c r="L14" s="77"/>
      <c r="M14" s="77"/>
      <c r="N14" s="78"/>
      <c r="O14" s="1"/>
    </row>
    <row r="15" spans="1:16" ht="18" x14ac:dyDescent="0.25">
      <c r="A15" s="165" t="str">
        <f>'Input Data'!$A$10</f>
        <v>Line Judge</v>
      </c>
      <c r="B15" s="166"/>
      <c r="C15" s="166"/>
      <c r="D15" s="166"/>
      <c r="E15" s="167"/>
      <c r="F15" s="121" t="s">
        <v>108</v>
      </c>
      <c r="G15" s="25" t="str">
        <f>"   "&amp;'Input Data'!$B$9</f>
        <v xml:space="preserve">   Mark Harvey</v>
      </c>
      <c r="H15" s="21"/>
      <c r="I15" s="21"/>
      <c r="J15" s="57"/>
      <c r="K15" s="57"/>
      <c r="L15" s="57"/>
      <c r="M15" s="57"/>
      <c r="N15" s="58"/>
      <c r="O15" s="1"/>
    </row>
    <row r="16" spans="1:16" ht="18" x14ac:dyDescent="0.25">
      <c r="A16" s="168"/>
      <c r="B16" s="169"/>
      <c r="C16" s="169"/>
      <c r="D16" s="169"/>
      <c r="E16" s="170"/>
      <c r="F16" s="121" t="s">
        <v>107</v>
      </c>
      <c r="G16" s="25" t="str">
        <f>"   "&amp;'Input Data'!$B$10</f>
        <v xml:space="preserve">   Jeremy Enlow</v>
      </c>
      <c r="H16" s="21"/>
      <c r="I16" s="21"/>
      <c r="J16" s="57"/>
      <c r="K16" s="57"/>
      <c r="L16" s="57"/>
      <c r="M16" s="57"/>
      <c r="N16" s="58"/>
      <c r="O16" s="1"/>
    </row>
    <row r="17" spans="1:16" ht="18" x14ac:dyDescent="0.25">
      <c r="A17" s="25" t="str">
        <f>'Input Data'!$A$11</f>
        <v>Back Judge</v>
      </c>
      <c r="B17" s="57"/>
      <c r="C17" s="57"/>
      <c r="D17" s="21"/>
      <c r="E17" s="21"/>
      <c r="F17" s="21"/>
      <c r="G17" s="25" t="str">
        <f>"   "&amp;'Input Data'!$B$11</f>
        <v xml:space="preserve">   Eddie Miller</v>
      </c>
      <c r="H17" s="21"/>
      <c r="I17" s="21"/>
      <c r="J17" s="57"/>
      <c r="K17" s="57"/>
      <c r="L17" s="57"/>
      <c r="M17" s="57"/>
      <c r="N17" s="58"/>
      <c r="O17" s="1"/>
    </row>
    <row r="18" spans="1:16" ht="18" x14ac:dyDescent="0.25">
      <c r="A18" s="71"/>
      <c r="B18" s="18"/>
      <c r="C18" s="18"/>
      <c r="D18" s="8"/>
      <c r="E18" s="8"/>
      <c r="F18" s="8"/>
      <c r="G18" s="71"/>
      <c r="H18" s="8"/>
      <c r="I18" s="8"/>
      <c r="J18" s="18"/>
      <c r="K18" s="18"/>
      <c r="L18" s="18"/>
      <c r="M18" s="18"/>
      <c r="N18" s="18"/>
      <c r="O18" s="1"/>
    </row>
    <row r="19" spans="1:16" ht="18" x14ac:dyDescent="0.25">
      <c r="A19" s="8"/>
      <c r="B19" s="8"/>
      <c r="C19" s="8"/>
      <c r="D19" s="8"/>
      <c r="E19" s="8"/>
      <c r="F19" s="8"/>
      <c r="G19" s="8"/>
      <c r="H19" s="2"/>
      <c r="I19" s="2"/>
      <c r="J19" s="1"/>
      <c r="K19" s="1"/>
      <c r="L19" s="1"/>
    </row>
    <row r="20" spans="1:16" ht="18" x14ac:dyDescent="0.25">
      <c r="A20" s="9"/>
      <c r="B20" s="10"/>
      <c r="C20" s="10"/>
      <c r="D20" s="11"/>
      <c r="E20" s="11"/>
      <c r="F20" s="11"/>
      <c r="G20" s="11"/>
      <c r="H20" s="12"/>
      <c r="I20" s="12"/>
      <c r="J20" s="10"/>
      <c r="K20" s="10"/>
      <c r="L20" s="10"/>
      <c r="M20" s="10"/>
      <c r="N20" s="67" t="str">
        <f>'Input Data'!B20</f>
        <v>CKFOA</v>
      </c>
    </row>
    <row r="21" spans="1:16" ht="12.75" customHeight="1" x14ac:dyDescent="0.25">
      <c r="A21" s="68"/>
      <c r="B21" s="1"/>
      <c r="C21" s="1"/>
      <c r="D21" s="8"/>
      <c r="E21" s="8"/>
      <c r="F21" s="8"/>
      <c r="G21" s="8"/>
      <c r="H21" s="2"/>
      <c r="I21" s="2"/>
      <c r="J21" s="1"/>
      <c r="K21" s="1"/>
      <c r="L21" s="1"/>
      <c r="M21" s="1"/>
      <c r="N21" s="109" t="str">
        <f>N2</f>
        <v>Officials Supervisor, Keith Morgan</v>
      </c>
    </row>
    <row r="22" spans="1:16" ht="12.75" customHeight="1" x14ac:dyDescent="0.25">
      <c r="A22" s="68"/>
      <c r="B22" s="1"/>
      <c r="C22" s="1"/>
      <c r="D22" s="8"/>
      <c r="E22" s="8"/>
      <c r="F22" s="8"/>
      <c r="G22" s="8"/>
      <c r="H22" s="2"/>
      <c r="I22" s="2"/>
      <c r="J22" s="1"/>
      <c r="K22" s="155" t="s">
        <v>112</v>
      </c>
      <c r="L22" s="155"/>
      <c r="M22" s="155"/>
      <c r="N22" s="156"/>
    </row>
    <row r="23" spans="1:16" ht="12.75" customHeight="1" x14ac:dyDescent="0.25">
      <c r="A23" s="68"/>
      <c r="B23" s="1"/>
      <c r="C23" s="1"/>
      <c r="D23" s="8"/>
      <c r="E23" s="8"/>
      <c r="F23" s="8"/>
      <c r="G23" s="8"/>
      <c r="H23" s="2"/>
      <c r="I23" s="2"/>
      <c r="J23" s="1"/>
      <c r="K23" s="155"/>
      <c r="L23" s="155"/>
      <c r="M23" s="155"/>
      <c r="N23" s="156"/>
    </row>
    <row r="24" spans="1:16" ht="12.75" customHeight="1" x14ac:dyDescent="0.25">
      <c r="A24" s="68"/>
      <c r="B24" s="1"/>
      <c r="C24" s="1"/>
      <c r="D24" s="8"/>
      <c r="E24" s="8"/>
      <c r="F24" s="8"/>
      <c r="G24" s="8"/>
      <c r="H24" s="2"/>
      <c r="I24" s="2"/>
      <c r="J24" s="1"/>
      <c r="K24" s="155"/>
      <c r="L24" s="155"/>
      <c r="M24" s="155"/>
      <c r="N24" s="156"/>
    </row>
    <row r="25" spans="1:16" ht="12.75" customHeight="1" x14ac:dyDescent="0.25">
      <c r="A25" s="69"/>
      <c r="B25" s="1"/>
      <c r="C25" s="1"/>
      <c r="D25" s="8"/>
      <c r="E25" s="8"/>
      <c r="F25" s="8"/>
      <c r="G25" s="8"/>
      <c r="H25" s="2"/>
      <c r="I25" s="2"/>
      <c r="J25" s="1"/>
      <c r="K25" s="157"/>
      <c r="L25" s="157"/>
      <c r="M25" s="157"/>
      <c r="N25" s="158"/>
    </row>
    <row r="26" spans="1:16" ht="18" x14ac:dyDescent="0.25">
      <c r="A26" s="388" t="str">
        <f>'Input Data'!A22</f>
        <v>Home Team</v>
      </c>
      <c r="B26" s="389"/>
      <c r="C26" s="389"/>
      <c r="D26" s="390"/>
      <c r="E26" s="390"/>
      <c r="F26" s="390"/>
      <c r="G26" s="388" t="str">
        <f>"  "&amp;'Input Data'!$B$22&amp;" - "&amp;"Coach "&amp;'Input Data'!$B$24</f>
        <v xml:space="preserve">  Anderson County - Coach Mark Peach</v>
      </c>
      <c r="H26" s="390"/>
      <c r="I26" s="390"/>
      <c r="J26" s="389"/>
      <c r="K26" s="389"/>
      <c r="L26" s="389"/>
      <c r="M26" s="389"/>
      <c r="N26" s="391"/>
    </row>
    <row r="27" spans="1:16" s="28" customFormat="1" ht="18" x14ac:dyDescent="0.25">
      <c r="A27" s="25" t="str">
        <f>'Input Data'!A25</f>
        <v>Visiting Team</v>
      </c>
      <c r="B27" s="26"/>
      <c r="C27" s="26"/>
      <c r="D27" s="21"/>
      <c r="E27" s="21"/>
      <c r="F27" s="21"/>
      <c r="G27" s="25" t="str">
        <f>"  "&amp;'Input Data'!$B$25&amp;" - "&amp;"Coach "&amp;'Input Data'!$B$27</f>
        <v xml:space="preserve">  Meade County - Coach Larry Mofield</v>
      </c>
      <c r="H27" s="21"/>
      <c r="I27" s="21"/>
      <c r="J27" s="26"/>
      <c r="K27" s="26"/>
      <c r="L27" s="26"/>
      <c r="M27" s="26"/>
      <c r="N27" s="27"/>
    </row>
    <row r="28" spans="1:16" ht="18" x14ac:dyDescent="0.25">
      <c r="A28" s="22" t="s">
        <v>57</v>
      </c>
      <c r="B28" s="6"/>
      <c r="C28" s="6"/>
      <c r="D28" s="23"/>
      <c r="E28" s="23"/>
      <c r="F28" s="23"/>
      <c r="G28" s="22" t="str">
        <f>"  "&amp;'Input Data'!$B$15&amp;", "&amp;'Input Data'!$B$14&amp;""</f>
        <v xml:space="preserve">  Friday, 8/24/2018</v>
      </c>
      <c r="H28" s="23"/>
      <c r="I28" s="23"/>
      <c r="J28" s="6"/>
      <c r="K28" s="6"/>
      <c r="L28" s="6"/>
      <c r="M28" s="6"/>
      <c r="N28" s="24"/>
    </row>
    <row r="29" spans="1:16" ht="3.95" customHeight="1" x14ac:dyDescent="0.25">
      <c r="A29" s="114"/>
      <c r="B29" s="115"/>
      <c r="C29" s="115"/>
      <c r="D29" s="116"/>
      <c r="E29" s="116"/>
      <c r="F29" s="116"/>
      <c r="G29" s="115"/>
      <c r="H29" s="116"/>
      <c r="I29" s="116"/>
      <c r="J29" s="115"/>
      <c r="K29" s="115"/>
      <c r="L29" s="115"/>
      <c r="M29" s="115"/>
      <c r="N29" s="117"/>
    </row>
    <row r="30" spans="1:16" ht="18" x14ac:dyDescent="0.25">
      <c r="A30" s="9" t="str">
        <f>'Input Data'!$A$7</f>
        <v>Referee</v>
      </c>
      <c r="B30" s="10"/>
      <c r="C30" s="10"/>
      <c r="D30" s="11"/>
      <c r="E30" s="11"/>
      <c r="F30" s="11"/>
      <c r="G30" s="9" t="str">
        <f>"   "&amp;'Input Data'!$B$7</f>
        <v xml:space="preserve">   Joseph Ammerman</v>
      </c>
      <c r="H30" s="12"/>
      <c r="I30" s="12"/>
      <c r="J30" s="10"/>
      <c r="K30" s="10"/>
      <c r="L30" s="10"/>
      <c r="M30" s="10"/>
      <c r="N30" s="13"/>
    </row>
    <row r="31" spans="1:16" ht="18" x14ac:dyDescent="0.25">
      <c r="A31" s="22" t="str">
        <f>'Input Data'!$A$8</f>
        <v>Umpire</v>
      </c>
      <c r="B31" s="6"/>
      <c r="C31" s="6"/>
      <c r="D31" s="21"/>
      <c r="E31" s="21"/>
      <c r="F31" s="21"/>
      <c r="G31" s="22" t="str">
        <f>"   "&amp;'Input Data'!$B$8</f>
        <v xml:space="preserve">   Brandon Shields</v>
      </c>
      <c r="H31" s="23"/>
      <c r="I31" s="23"/>
      <c r="J31" s="6"/>
      <c r="K31" s="6"/>
      <c r="L31" s="6"/>
      <c r="M31" s="6"/>
      <c r="N31" s="24"/>
      <c r="O31" s="18"/>
      <c r="P31" s="18"/>
    </row>
    <row r="32" spans="1:16" ht="18" x14ac:dyDescent="0.25">
      <c r="A32" s="171" t="str">
        <f>'Input Data'!$A$9</f>
        <v>Head Linesman</v>
      </c>
      <c r="B32" s="172"/>
      <c r="C32" s="172"/>
      <c r="D32" s="172"/>
      <c r="E32" s="173"/>
      <c r="F32" s="75" t="s">
        <v>108</v>
      </c>
      <c r="G32" s="59" t="str">
        <f>"   "&amp;'Input Data'!$B$10</f>
        <v xml:space="preserve">   Jeremy Enlow</v>
      </c>
      <c r="H32" s="23"/>
      <c r="I32" s="23"/>
      <c r="J32" s="6"/>
      <c r="K32" s="6"/>
      <c r="L32" s="6"/>
      <c r="M32" s="6"/>
      <c r="N32" s="24"/>
      <c r="O32" s="18"/>
      <c r="P32" s="18"/>
    </row>
    <row r="33" spans="1:22" ht="18" x14ac:dyDescent="0.25">
      <c r="A33" s="174"/>
      <c r="B33" s="175"/>
      <c r="C33" s="175"/>
      <c r="D33" s="175"/>
      <c r="E33" s="176"/>
      <c r="F33" s="75" t="s">
        <v>107</v>
      </c>
      <c r="G33" s="59" t="str">
        <f>"   "&amp;'Input Data'!$B$9</f>
        <v xml:space="preserve">   Mark Harvey</v>
      </c>
      <c r="H33" s="23"/>
      <c r="I33" s="23"/>
      <c r="J33" s="6"/>
      <c r="K33" s="6"/>
      <c r="L33" s="6"/>
      <c r="M33" s="6"/>
      <c r="N33" s="24"/>
      <c r="O33" s="18"/>
      <c r="P33" s="18"/>
    </row>
    <row r="34" spans="1:22" ht="18" x14ac:dyDescent="0.25">
      <c r="A34" s="159" t="str">
        <f>'Input Data'!$A$10</f>
        <v>Line Judge</v>
      </c>
      <c r="B34" s="160"/>
      <c r="C34" s="160"/>
      <c r="D34" s="160"/>
      <c r="E34" s="161"/>
      <c r="F34" s="124" t="s">
        <v>108</v>
      </c>
      <c r="G34" s="123" t="str">
        <f>"   "&amp;'Input Data'!$B$9</f>
        <v xml:space="preserve">   Mark Harvey</v>
      </c>
      <c r="H34" s="118"/>
      <c r="I34" s="118"/>
      <c r="J34" s="119"/>
      <c r="K34" s="119"/>
      <c r="L34" s="119"/>
      <c r="M34" s="119"/>
      <c r="N34" s="120"/>
      <c r="O34" s="19"/>
      <c r="P34" s="19"/>
      <c r="Q34" s="17"/>
      <c r="R34" s="17"/>
      <c r="T34" s="18"/>
      <c r="U34" s="18"/>
      <c r="V34" s="18"/>
    </row>
    <row r="35" spans="1:22" ht="18" x14ac:dyDescent="0.25">
      <c r="A35" s="162"/>
      <c r="B35" s="163"/>
      <c r="C35" s="163"/>
      <c r="D35" s="163"/>
      <c r="E35" s="164"/>
      <c r="F35" s="125" t="s">
        <v>107</v>
      </c>
      <c r="G35" s="126" t="str">
        <f>"   "&amp;'Input Data'!$B$10</f>
        <v xml:space="preserve">   Jeremy Enlow</v>
      </c>
      <c r="H35" s="76"/>
      <c r="I35" s="76"/>
      <c r="J35" s="77"/>
      <c r="K35" s="77"/>
      <c r="L35" s="77"/>
      <c r="M35" s="77"/>
      <c r="N35" s="78"/>
      <c r="O35" s="19"/>
      <c r="P35" s="19"/>
      <c r="Q35" s="17"/>
      <c r="R35" s="17"/>
      <c r="T35" s="18"/>
      <c r="U35" s="18"/>
      <c r="V35" s="18"/>
    </row>
    <row r="36" spans="1:22" ht="18" x14ac:dyDescent="0.25">
      <c r="A36" s="25" t="str">
        <f>'Input Data'!$A$11</f>
        <v>Back Judge</v>
      </c>
      <c r="B36" s="60"/>
      <c r="C36" s="60"/>
      <c r="D36" s="61"/>
      <c r="E36" s="61"/>
      <c r="F36" s="61"/>
      <c r="G36" s="25" t="str">
        <f>"   "&amp;'Input Data'!$B$11</f>
        <v xml:space="preserve">   Eddie Miller</v>
      </c>
      <c r="H36" s="61"/>
      <c r="I36" s="61"/>
      <c r="J36" s="60"/>
      <c r="K36" s="60"/>
      <c r="L36" s="60"/>
      <c r="M36" s="60"/>
      <c r="N36" s="62"/>
      <c r="O36" s="19"/>
      <c r="P36" s="19"/>
      <c r="Q36" s="17"/>
      <c r="R36" s="17"/>
      <c r="T36" s="18"/>
      <c r="U36" s="18"/>
      <c r="V36" s="18"/>
    </row>
    <row r="37" spans="1:22" ht="18" x14ac:dyDescent="0.25">
      <c r="A37" s="71"/>
      <c r="B37" s="72"/>
      <c r="C37" s="72"/>
      <c r="D37" s="73"/>
      <c r="E37" s="73"/>
      <c r="F37" s="73"/>
      <c r="G37" s="72"/>
      <c r="H37" s="73"/>
      <c r="I37" s="73"/>
      <c r="J37" s="72"/>
      <c r="K37" s="72"/>
      <c r="L37" s="72"/>
      <c r="M37" s="72"/>
      <c r="N37" s="72"/>
      <c r="O37" s="19"/>
      <c r="P37" s="19"/>
      <c r="Q37" s="17"/>
      <c r="R37" s="17"/>
      <c r="T37" s="18"/>
      <c r="U37" s="18"/>
      <c r="V37" s="18"/>
    </row>
    <row r="38" spans="1:22" ht="20.25" x14ac:dyDescent="0.3">
      <c r="A38" s="1"/>
      <c r="B38" s="1"/>
      <c r="C38" s="1"/>
      <c r="D38" s="8"/>
      <c r="E38" s="8"/>
      <c r="F38" s="8"/>
      <c r="G38" s="1"/>
      <c r="H38" s="2"/>
      <c r="I38" s="2"/>
      <c r="J38" s="1"/>
      <c r="K38" s="1"/>
      <c r="L38" s="1"/>
      <c r="M38" s="1"/>
      <c r="N38" s="1"/>
      <c r="O38" s="19"/>
      <c r="P38" s="19"/>
      <c r="Q38" s="17"/>
      <c r="R38" s="17"/>
      <c r="T38" s="18"/>
      <c r="U38" s="33"/>
      <c r="V38" s="18"/>
    </row>
    <row r="39" spans="1:22" x14ac:dyDescent="0.2">
      <c r="A39" s="1"/>
      <c r="B39" s="1"/>
      <c r="C39" s="1"/>
      <c r="D39" s="1"/>
      <c r="E39" s="1"/>
      <c r="F39" s="1"/>
      <c r="G39" s="1"/>
      <c r="H39" s="1"/>
      <c r="I39" s="1"/>
      <c r="J39" s="1"/>
      <c r="K39" s="1"/>
      <c r="L39" s="1"/>
    </row>
    <row r="40" spans="1:22" x14ac:dyDescent="0.2">
      <c r="A40" s="1"/>
      <c r="B40" s="1"/>
      <c r="C40" s="1"/>
      <c r="D40" s="1"/>
      <c r="E40" s="1"/>
      <c r="F40" s="1"/>
      <c r="G40" s="1"/>
      <c r="H40" s="1"/>
      <c r="I40" s="1"/>
      <c r="J40" s="1"/>
      <c r="K40" s="1"/>
      <c r="L40" s="1"/>
    </row>
  </sheetData>
  <mergeCells count="6">
    <mergeCell ref="K3:N6"/>
    <mergeCell ref="K22:N25"/>
    <mergeCell ref="A13:E14"/>
    <mergeCell ref="A15:E16"/>
    <mergeCell ref="A34:E35"/>
    <mergeCell ref="A32:E33"/>
  </mergeCells>
  <phoneticPr fontId="3" type="noConversion"/>
  <pageMargins left="0.05" right="0.05" top="0.25" bottom="0.25" header="0.5" footer="0.5"/>
  <pageSetup scale="74" orientation="portrait" verticalDpi="597"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3"/>
  <sheetViews>
    <sheetView zoomScale="70" zoomScaleNormal="70" workbookViewId="0"/>
  </sheetViews>
  <sheetFormatPr defaultColWidth="8.85546875" defaultRowHeight="12.75" x14ac:dyDescent="0.2"/>
  <cols>
    <col min="1" max="1" width="16.140625" customWidth="1"/>
    <col min="2" max="2" width="19.7109375" customWidth="1"/>
    <col min="3" max="3" width="40.85546875" customWidth="1"/>
    <col min="4" max="4" width="80.42578125" customWidth="1"/>
    <col min="5" max="5" width="17.85546875" customWidth="1"/>
    <col min="6" max="6" width="13.28515625" customWidth="1"/>
    <col min="7" max="7" width="14" customWidth="1"/>
    <col min="8" max="8" width="39" bestFit="1" customWidth="1"/>
  </cols>
  <sheetData>
    <row r="1" spans="1:8" ht="26.25" x14ac:dyDescent="0.4">
      <c r="A1" s="93" t="s">
        <v>111</v>
      </c>
      <c r="B1" s="93"/>
      <c r="C1" s="93"/>
      <c r="D1" s="94"/>
      <c r="E1" s="94"/>
      <c r="F1" s="94"/>
      <c r="G1" s="94"/>
      <c r="H1" s="94"/>
    </row>
    <row r="2" spans="1:8" ht="26.25" x14ac:dyDescent="0.4">
      <c r="A2" s="93" t="s">
        <v>110</v>
      </c>
      <c r="B2" s="93"/>
      <c r="C2" s="93"/>
      <c r="D2" s="94"/>
      <c r="E2" s="94"/>
      <c r="F2" s="94"/>
      <c r="G2" s="94"/>
      <c r="H2" s="94"/>
    </row>
    <row r="3" spans="1:8" ht="26.25" x14ac:dyDescent="0.4">
      <c r="A3" s="93"/>
      <c r="B3" s="93"/>
      <c r="C3" s="93"/>
      <c r="D3" s="94"/>
      <c r="E3" s="94"/>
      <c r="F3" s="94"/>
      <c r="G3" s="94"/>
      <c r="H3" s="94"/>
    </row>
    <row r="4" spans="1:8" ht="25.5" x14ac:dyDescent="0.35">
      <c r="A4" s="95" t="s">
        <v>72</v>
      </c>
      <c r="B4" s="95"/>
      <c r="C4" s="95"/>
      <c r="D4" s="95"/>
      <c r="E4" s="95"/>
      <c r="F4" s="95"/>
      <c r="G4" s="95"/>
      <c r="H4" s="95"/>
    </row>
    <row r="5" spans="1:8" ht="25.5" x14ac:dyDescent="0.35">
      <c r="A5" s="97"/>
      <c r="B5" s="97"/>
      <c r="C5" s="97"/>
      <c r="D5" s="97"/>
      <c r="E5" s="97"/>
      <c r="F5" s="96"/>
      <c r="G5" s="96"/>
      <c r="H5" s="96"/>
    </row>
    <row r="6" spans="1:8" ht="22.5" customHeight="1" x14ac:dyDescent="0.35">
      <c r="A6" s="98"/>
      <c r="B6" s="98"/>
      <c r="C6" s="98"/>
      <c r="D6" s="99" t="s">
        <v>86</v>
      </c>
      <c r="E6" s="98"/>
      <c r="F6" s="143" t="s">
        <v>135</v>
      </c>
      <c r="G6" s="141"/>
      <c r="H6" s="142"/>
    </row>
    <row r="7" spans="1:8" ht="22.5" customHeight="1" x14ac:dyDescent="0.35">
      <c r="A7" s="99" t="s">
        <v>73</v>
      </c>
      <c r="B7" s="100" t="str">
        <f>'Input Data'!B14</f>
        <v>8/24/2018</v>
      </c>
      <c r="C7" s="98"/>
      <c r="D7" s="99" t="s">
        <v>74</v>
      </c>
      <c r="E7" s="98"/>
      <c r="F7" s="133" t="str">
        <f>'Input Data'!A7</f>
        <v>Referee</v>
      </c>
      <c r="G7" s="132"/>
      <c r="H7" s="134" t="str">
        <f>'Input Data'!B7</f>
        <v>Joseph Ammerman</v>
      </c>
    </row>
    <row r="8" spans="1:8" ht="22.5" customHeight="1" x14ac:dyDescent="0.35">
      <c r="A8" s="99" t="s">
        <v>75</v>
      </c>
      <c r="B8" s="100" t="str">
        <f>'Input Data'!B15</f>
        <v>Friday</v>
      </c>
      <c r="C8" s="98"/>
      <c r="D8" s="99" t="s">
        <v>76</v>
      </c>
      <c r="E8" s="98"/>
      <c r="F8" s="133" t="str">
        <f>'Input Data'!A8</f>
        <v>Umpire</v>
      </c>
      <c r="G8" s="132"/>
      <c r="H8" s="134" t="str">
        <f>'Input Data'!B8</f>
        <v>Brandon Shields</v>
      </c>
    </row>
    <row r="9" spans="1:8" ht="22.5" customHeight="1" x14ac:dyDescent="0.35">
      <c r="A9" s="99"/>
      <c r="B9" s="100"/>
      <c r="C9" s="99"/>
      <c r="D9" s="99"/>
      <c r="E9" s="98"/>
      <c r="F9" s="133" t="str">
        <f>'Input Data'!A9</f>
        <v>Head Linesman</v>
      </c>
      <c r="G9" s="132"/>
      <c r="H9" s="134" t="str">
        <f>'Input Data'!B9</f>
        <v>Mark Harvey</v>
      </c>
    </row>
    <row r="10" spans="1:8" ht="22.5" customHeight="1" x14ac:dyDescent="0.35">
      <c r="A10" s="99" t="s">
        <v>77</v>
      </c>
      <c r="B10" s="100" t="str">
        <f>'Input Data'!B22&amp;" "&amp;'Input Data'!B23</f>
        <v>Anderson County Bearcats</v>
      </c>
      <c r="C10" s="99"/>
      <c r="D10" s="101" t="s">
        <v>78</v>
      </c>
      <c r="E10" s="98"/>
      <c r="F10" s="133" t="str">
        <f>'Input Data'!A10</f>
        <v>Line Judge</v>
      </c>
      <c r="G10" s="132"/>
      <c r="H10" s="134" t="str">
        <f>'Input Data'!B10</f>
        <v>Jeremy Enlow</v>
      </c>
    </row>
    <row r="11" spans="1:8" ht="22.5" customHeight="1" x14ac:dyDescent="0.35">
      <c r="A11" s="99" t="s">
        <v>79</v>
      </c>
      <c r="B11" s="100" t="str">
        <f>'Input Data'!B25&amp;" "&amp;'Input Data'!B26</f>
        <v>Meade County Green Waves</v>
      </c>
      <c r="C11" s="99"/>
      <c r="D11" s="101" t="s">
        <v>78</v>
      </c>
      <c r="E11" s="98"/>
      <c r="F11" s="135" t="str">
        <f>'Input Data'!A11</f>
        <v>Back Judge</v>
      </c>
      <c r="G11" s="136"/>
      <c r="H11" s="137" t="str">
        <f>'Input Data'!B11</f>
        <v>Eddie Miller</v>
      </c>
    </row>
    <row r="12" spans="1:8" ht="22.5" customHeight="1" x14ac:dyDescent="0.35">
      <c r="A12" s="99"/>
      <c r="B12" s="99"/>
      <c r="C12" s="99"/>
      <c r="D12" s="99"/>
      <c r="E12" s="98"/>
      <c r="F12" s="42"/>
      <c r="G12" s="42"/>
      <c r="H12" s="42"/>
    </row>
    <row r="13" spans="1:8" ht="22.5" customHeight="1" x14ac:dyDescent="0.35">
      <c r="A13" s="99"/>
      <c r="B13" s="99"/>
      <c r="C13" s="99"/>
      <c r="D13" s="99"/>
      <c r="E13" s="98"/>
      <c r="F13" s="42"/>
      <c r="G13" s="42"/>
      <c r="H13" s="42"/>
    </row>
    <row r="14" spans="1:8" ht="22.5" customHeight="1" x14ac:dyDescent="0.35">
      <c r="A14" s="99" t="s">
        <v>80</v>
      </c>
      <c r="B14" s="99"/>
      <c r="C14" s="99" t="str">
        <f>'Input Data'!B18</f>
        <v>Anderson County</v>
      </c>
      <c r="D14" s="102"/>
      <c r="E14" s="98"/>
    </row>
    <row r="15" spans="1:8" ht="22.5" customHeight="1" x14ac:dyDescent="0.35">
      <c r="A15" s="99"/>
      <c r="B15" s="99"/>
      <c r="C15" s="98"/>
      <c r="D15" s="102"/>
      <c r="E15" s="98"/>
      <c r="F15" s="143" t="s">
        <v>81</v>
      </c>
      <c r="G15" s="141"/>
      <c r="H15" s="142"/>
    </row>
    <row r="16" spans="1:8" ht="22.5" customHeight="1" x14ac:dyDescent="0.35">
      <c r="A16" s="98"/>
      <c r="B16" s="98"/>
      <c r="C16" s="99"/>
      <c r="D16" s="99"/>
      <c r="E16" s="98"/>
      <c r="F16" s="133" t="str">
        <f>'Input Data'!B39&amp;", Supervisor"</f>
        <v>Keith Morgan, Supervisor</v>
      </c>
      <c r="G16" s="132"/>
      <c r="H16" s="134"/>
    </row>
    <row r="17" spans="1:10" ht="22.5" customHeight="1" x14ac:dyDescent="0.35">
      <c r="A17" s="140" t="s">
        <v>82</v>
      </c>
      <c r="B17" s="140" t="s">
        <v>83</v>
      </c>
      <c r="C17" s="140"/>
      <c r="D17" s="140" t="s">
        <v>84</v>
      </c>
      <c r="E17" s="98"/>
      <c r="F17" s="139" t="s">
        <v>114</v>
      </c>
      <c r="G17" s="136"/>
      <c r="H17" s="137"/>
    </row>
    <row r="18" spans="1:10" ht="23.25" x14ac:dyDescent="0.35">
      <c r="A18" s="98"/>
      <c r="B18" s="98"/>
      <c r="C18" s="98"/>
      <c r="D18" s="98"/>
      <c r="E18" s="98"/>
      <c r="F18" s="43"/>
      <c r="G18" s="43"/>
      <c r="H18" s="43"/>
      <c r="I18" s="4"/>
      <c r="J18" s="4"/>
    </row>
    <row r="19" spans="1:10" ht="18" x14ac:dyDescent="0.2">
      <c r="A19" s="82"/>
      <c r="B19" s="83"/>
      <c r="C19" s="84"/>
      <c r="D19" s="82"/>
      <c r="E19" s="85"/>
      <c r="F19" s="82"/>
      <c r="G19" s="82" t="s">
        <v>44</v>
      </c>
      <c r="H19" s="82"/>
      <c r="I19" s="4"/>
      <c r="J19" s="4"/>
    </row>
    <row r="20" spans="1:10" ht="18" x14ac:dyDescent="0.2">
      <c r="A20" s="86" t="s">
        <v>85</v>
      </c>
      <c r="B20" s="87" t="s">
        <v>3</v>
      </c>
      <c r="C20" s="88" t="s">
        <v>20</v>
      </c>
      <c r="D20" s="86" t="s">
        <v>16</v>
      </c>
      <c r="E20" s="89" t="s">
        <v>90</v>
      </c>
      <c r="F20" s="86" t="s">
        <v>45</v>
      </c>
      <c r="G20" s="86" t="s">
        <v>58</v>
      </c>
      <c r="H20" s="86" t="s">
        <v>46</v>
      </c>
      <c r="I20" s="4"/>
      <c r="J20" s="4"/>
    </row>
    <row r="21" spans="1:10" ht="18" x14ac:dyDescent="0.25">
      <c r="A21" s="138"/>
      <c r="B21" s="90" t="s">
        <v>47</v>
      </c>
      <c r="C21" s="135"/>
      <c r="D21" s="138"/>
      <c r="E21" s="91" t="s">
        <v>91</v>
      </c>
      <c r="F21" s="92" t="s">
        <v>48</v>
      </c>
      <c r="G21" s="92" t="s">
        <v>59</v>
      </c>
      <c r="H21" s="92" t="s">
        <v>49</v>
      </c>
      <c r="I21" s="4"/>
      <c r="J21" s="4"/>
    </row>
    <row r="22" spans="1:10" ht="33.75" customHeight="1" x14ac:dyDescent="0.25">
      <c r="A22" s="130" t="s">
        <v>123</v>
      </c>
      <c r="B22" s="44"/>
      <c r="C22" s="44" t="str">
        <f>'Input Data'!B30&amp;"      "&amp;'Input Data'!B32</f>
        <v>Anderson      Meade</v>
      </c>
      <c r="D22" s="44"/>
      <c r="E22" s="51" t="s">
        <v>92</v>
      </c>
      <c r="F22" s="45"/>
      <c r="G22" s="45" t="s">
        <v>60</v>
      </c>
      <c r="H22" s="45" t="s">
        <v>109</v>
      </c>
    </row>
    <row r="23" spans="1:10" ht="33.75" customHeight="1" x14ac:dyDescent="0.25">
      <c r="A23" s="131" t="s">
        <v>123</v>
      </c>
      <c r="B23" s="79"/>
      <c r="C23" s="79" t="str">
        <f>'Input Data'!B30&amp;"      "&amp;'Input Data'!B32</f>
        <v>Anderson      Meade</v>
      </c>
      <c r="D23" s="79"/>
      <c r="E23" s="80" t="s">
        <v>92</v>
      </c>
      <c r="F23" s="81"/>
      <c r="G23" s="81" t="s">
        <v>60</v>
      </c>
      <c r="H23" s="81" t="s">
        <v>109</v>
      </c>
    </row>
    <row r="24" spans="1:10" ht="33.75" customHeight="1" x14ac:dyDescent="0.25">
      <c r="A24" s="130" t="s">
        <v>123</v>
      </c>
      <c r="B24" s="44"/>
      <c r="C24" s="44" t="str">
        <f>'Input Data'!B30&amp;"      "&amp;'Input Data'!B32</f>
        <v>Anderson      Meade</v>
      </c>
      <c r="D24" s="44"/>
      <c r="E24" s="51" t="s">
        <v>92</v>
      </c>
      <c r="F24" s="45"/>
      <c r="G24" s="45" t="s">
        <v>60</v>
      </c>
      <c r="H24" s="45" t="s">
        <v>109</v>
      </c>
    </row>
    <row r="25" spans="1:10" ht="33.75" customHeight="1" x14ac:dyDescent="0.25">
      <c r="A25" s="131" t="s">
        <v>123</v>
      </c>
      <c r="B25" s="79"/>
      <c r="C25" s="79" t="str">
        <f>'Input Data'!B30&amp;"      "&amp;'Input Data'!B32</f>
        <v>Anderson      Meade</v>
      </c>
      <c r="D25" s="79"/>
      <c r="E25" s="80" t="s">
        <v>92</v>
      </c>
      <c r="F25" s="81"/>
      <c r="G25" s="81" t="s">
        <v>60</v>
      </c>
      <c r="H25" s="81" t="s">
        <v>109</v>
      </c>
    </row>
    <row r="26" spans="1:10" ht="33.75" customHeight="1" x14ac:dyDescent="0.25">
      <c r="A26" s="130" t="s">
        <v>123</v>
      </c>
      <c r="B26" s="44"/>
      <c r="C26" s="44" t="str">
        <f>'Input Data'!B30&amp;"      "&amp;'Input Data'!B32</f>
        <v>Anderson      Meade</v>
      </c>
      <c r="D26" s="44"/>
      <c r="E26" s="51" t="s">
        <v>92</v>
      </c>
      <c r="F26" s="45"/>
      <c r="G26" s="45" t="s">
        <v>60</v>
      </c>
      <c r="H26" s="45" t="s">
        <v>109</v>
      </c>
    </row>
    <row r="27" spans="1:10" ht="33.75" customHeight="1" x14ac:dyDescent="0.25">
      <c r="A27" s="131" t="s">
        <v>123</v>
      </c>
      <c r="B27" s="79"/>
      <c r="C27" s="79" t="str">
        <f>'Input Data'!B30&amp;"      "&amp;'Input Data'!B32</f>
        <v>Anderson      Meade</v>
      </c>
      <c r="D27" s="79"/>
      <c r="E27" s="80" t="s">
        <v>92</v>
      </c>
      <c r="F27" s="81"/>
      <c r="G27" s="81" t="s">
        <v>60</v>
      </c>
      <c r="H27" s="81" t="s">
        <v>109</v>
      </c>
    </row>
    <row r="28" spans="1:10" ht="33.75" customHeight="1" x14ac:dyDescent="0.25">
      <c r="A28" s="130" t="s">
        <v>123</v>
      </c>
      <c r="B28" s="44"/>
      <c r="C28" s="44" t="str">
        <f>'Input Data'!B30&amp;"      "&amp;'Input Data'!B32</f>
        <v>Anderson      Meade</v>
      </c>
      <c r="D28" s="44"/>
      <c r="E28" s="51" t="s">
        <v>92</v>
      </c>
      <c r="F28" s="45"/>
      <c r="G28" s="45" t="s">
        <v>60</v>
      </c>
      <c r="H28" s="45" t="s">
        <v>109</v>
      </c>
    </row>
    <row r="29" spans="1:10" ht="33.75" customHeight="1" x14ac:dyDescent="0.25">
      <c r="A29" s="131" t="s">
        <v>123</v>
      </c>
      <c r="B29" s="79"/>
      <c r="C29" s="79" t="str">
        <f>'Input Data'!B30&amp;"      "&amp;'Input Data'!B32</f>
        <v>Anderson      Meade</v>
      </c>
      <c r="D29" s="79"/>
      <c r="E29" s="80" t="s">
        <v>92</v>
      </c>
      <c r="F29" s="81"/>
      <c r="G29" s="81" t="s">
        <v>60</v>
      </c>
      <c r="H29" s="81" t="s">
        <v>109</v>
      </c>
    </row>
    <row r="30" spans="1:10" ht="33.75" customHeight="1" x14ac:dyDescent="0.25">
      <c r="A30" s="130" t="s">
        <v>123</v>
      </c>
      <c r="B30" s="44"/>
      <c r="C30" s="44" t="str">
        <f>'Input Data'!B30&amp;"      "&amp;'Input Data'!B32</f>
        <v>Anderson      Meade</v>
      </c>
      <c r="D30" s="44"/>
      <c r="E30" s="51" t="s">
        <v>92</v>
      </c>
      <c r="F30" s="45"/>
      <c r="G30" s="45" t="s">
        <v>60</v>
      </c>
      <c r="H30" s="45" t="s">
        <v>109</v>
      </c>
    </row>
    <row r="31" spans="1:10" ht="33.75" customHeight="1" x14ac:dyDescent="0.25">
      <c r="A31" s="131" t="s">
        <v>123</v>
      </c>
      <c r="B31" s="79"/>
      <c r="C31" s="79" t="str">
        <f>'Input Data'!B30&amp;"      "&amp;'Input Data'!B32</f>
        <v>Anderson      Meade</v>
      </c>
      <c r="D31" s="79"/>
      <c r="E31" s="80" t="s">
        <v>92</v>
      </c>
      <c r="F31" s="81"/>
      <c r="G31" s="81" t="s">
        <v>60</v>
      </c>
      <c r="H31" s="81" t="s">
        <v>109</v>
      </c>
    </row>
    <row r="32" spans="1:10" ht="33.75" customHeight="1" x14ac:dyDescent="0.25">
      <c r="A32" s="130" t="s">
        <v>123</v>
      </c>
      <c r="B32" s="44"/>
      <c r="C32" s="44" t="str">
        <f>'Input Data'!B30&amp;"      "&amp;'Input Data'!B32</f>
        <v>Anderson      Meade</v>
      </c>
      <c r="D32" s="44"/>
      <c r="E32" s="51" t="s">
        <v>92</v>
      </c>
      <c r="F32" s="45"/>
      <c r="G32" s="45" t="s">
        <v>60</v>
      </c>
      <c r="H32" s="45" t="s">
        <v>109</v>
      </c>
    </row>
    <row r="33" spans="1:8" ht="33.75" customHeight="1" x14ac:dyDescent="0.25">
      <c r="A33" s="131" t="s">
        <v>123</v>
      </c>
      <c r="B33" s="79"/>
      <c r="C33" s="79" t="str">
        <f>'Input Data'!B30&amp;"      "&amp;'Input Data'!B32</f>
        <v>Anderson      Meade</v>
      </c>
      <c r="D33" s="79"/>
      <c r="E33" s="80" t="s">
        <v>92</v>
      </c>
      <c r="F33" s="81"/>
      <c r="G33" s="81" t="s">
        <v>60</v>
      </c>
      <c r="H33" s="81" t="s">
        <v>109</v>
      </c>
    </row>
    <row r="34" spans="1:8" ht="33.75" customHeight="1" x14ac:dyDescent="0.25">
      <c r="A34" s="130" t="s">
        <v>123</v>
      </c>
      <c r="B34" s="44"/>
      <c r="C34" s="44" t="str">
        <f>'Input Data'!B30&amp;"      "&amp;'Input Data'!B32</f>
        <v>Anderson      Meade</v>
      </c>
      <c r="D34" s="44"/>
      <c r="E34" s="51" t="s">
        <v>92</v>
      </c>
      <c r="F34" s="45"/>
      <c r="G34" s="45" t="s">
        <v>60</v>
      </c>
      <c r="H34" s="45" t="s">
        <v>109</v>
      </c>
    </row>
    <row r="35" spans="1:8" ht="33.75" customHeight="1" x14ac:dyDescent="0.25">
      <c r="A35" s="131" t="s">
        <v>123</v>
      </c>
      <c r="B35" s="79"/>
      <c r="C35" s="79" t="str">
        <f>'Input Data'!B30&amp;"      "&amp;'Input Data'!B32</f>
        <v>Anderson      Meade</v>
      </c>
      <c r="D35" s="79"/>
      <c r="E35" s="80" t="s">
        <v>92</v>
      </c>
      <c r="F35" s="81"/>
      <c r="G35" s="81" t="s">
        <v>60</v>
      </c>
      <c r="H35" s="81" t="s">
        <v>109</v>
      </c>
    </row>
    <row r="36" spans="1:8" ht="33.75" customHeight="1" x14ac:dyDescent="0.25">
      <c r="A36" s="130" t="s">
        <v>123</v>
      </c>
      <c r="B36" s="44"/>
      <c r="C36" s="44" t="str">
        <f>'Input Data'!B30&amp;"      "&amp;'Input Data'!B32</f>
        <v>Anderson      Meade</v>
      </c>
      <c r="D36" s="44"/>
      <c r="E36" s="51" t="s">
        <v>92</v>
      </c>
      <c r="F36" s="45"/>
      <c r="G36" s="45" t="s">
        <v>60</v>
      </c>
      <c r="H36" s="45" t="s">
        <v>109</v>
      </c>
    </row>
    <row r="37" spans="1:8" ht="33.75" customHeight="1" x14ac:dyDescent="0.25">
      <c r="A37" s="131" t="s">
        <v>123</v>
      </c>
      <c r="B37" s="79"/>
      <c r="C37" s="79" t="str">
        <f>'Input Data'!B30&amp;"      "&amp;'Input Data'!B32</f>
        <v>Anderson      Meade</v>
      </c>
      <c r="D37" s="79"/>
      <c r="E37" s="80" t="s">
        <v>92</v>
      </c>
      <c r="F37" s="81"/>
      <c r="G37" s="81" t="s">
        <v>60</v>
      </c>
      <c r="H37" s="81" t="s">
        <v>109</v>
      </c>
    </row>
    <row r="38" spans="1:8" ht="33.75" customHeight="1" x14ac:dyDescent="0.25">
      <c r="A38" s="130" t="s">
        <v>123</v>
      </c>
      <c r="B38" s="44"/>
      <c r="C38" s="44" t="str">
        <f>'Input Data'!B30&amp;"      "&amp;'Input Data'!B32</f>
        <v>Anderson      Meade</v>
      </c>
      <c r="D38" s="44"/>
      <c r="E38" s="51" t="s">
        <v>92</v>
      </c>
      <c r="F38" s="45"/>
      <c r="G38" s="45" t="s">
        <v>60</v>
      </c>
      <c r="H38" s="45" t="s">
        <v>109</v>
      </c>
    </row>
    <row r="39" spans="1:8" ht="33.75" customHeight="1" x14ac:dyDescent="0.25">
      <c r="A39" s="131" t="s">
        <v>123</v>
      </c>
      <c r="B39" s="79"/>
      <c r="C39" s="79" t="str">
        <f>'Input Data'!B30&amp;"      "&amp;'Input Data'!B32</f>
        <v>Anderson      Meade</v>
      </c>
      <c r="D39" s="79"/>
      <c r="E39" s="80" t="s">
        <v>92</v>
      </c>
      <c r="F39" s="81"/>
      <c r="G39" s="81" t="s">
        <v>60</v>
      </c>
      <c r="H39" s="81" t="s">
        <v>109</v>
      </c>
    </row>
    <row r="40" spans="1:8" ht="33.75" customHeight="1" x14ac:dyDescent="0.25">
      <c r="A40" s="130" t="s">
        <v>123</v>
      </c>
      <c r="B40" s="44"/>
      <c r="C40" s="44" t="str">
        <f>'Input Data'!B30&amp;"      "&amp;'Input Data'!B32</f>
        <v>Anderson      Meade</v>
      </c>
      <c r="D40" s="44"/>
      <c r="E40" s="51" t="s">
        <v>92</v>
      </c>
      <c r="F40" s="45"/>
      <c r="G40" s="45" t="s">
        <v>60</v>
      </c>
      <c r="H40" s="45" t="s">
        <v>109</v>
      </c>
    </row>
    <row r="41" spans="1:8" ht="33.75" customHeight="1" x14ac:dyDescent="0.25">
      <c r="A41" s="131" t="s">
        <v>123</v>
      </c>
      <c r="B41" s="79"/>
      <c r="C41" s="79" t="str">
        <f>'Input Data'!B30&amp;"      "&amp;'Input Data'!B32</f>
        <v>Anderson      Meade</v>
      </c>
      <c r="D41" s="79"/>
      <c r="E41" s="80" t="s">
        <v>92</v>
      </c>
      <c r="F41" s="81"/>
      <c r="G41" s="81" t="s">
        <v>60</v>
      </c>
      <c r="H41" s="81" t="s">
        <v>109</v>
      </c>
    </row>
    <row r="42" spans="1:8" ht="33.75" customHeight="1" x14ac:dyDescent="0.25">
      <c r="A42" s="130" t="s">
        <v>123</v>
      </c>
      <c r="B42" s="44"/>
      <c r="C42" s="44" t="str">
        <f>'Input Data'!B30&amp;"      "&amp;'Input Data'!B32</f>
        <v>Anderson      Meade</v>
      </c>
      <c r="D42" s="44"/>
      <c r="E42" s="51" t="s">
        <v>92</v>
      </c>
      <c r="F42" s="45"/>
      <c r="G42" s="45" t="s">
        <v>60</v>
      </c>
      <c r="H42" s="45" t="s">
        <v>109</v>
      </c>
    </row>
    <row r="43" spans="1:8" ht="33.75" customHeight="1" x14ac:dyDescent="0.25">
      <c r="A43" s="131" t="s">
        <v>123</v>
      </c>
      <c r="B43" s="79"/>
      <c r="C43" s="79" t="str">
        <f>'Input Data'!B30&amp;"      "&amp;'Input Data'!B32</f>
        <v>Anderson      Meade</v>
      </c>
      <c r="D43" s="79"/>
      <c r="E43" s="80" t="s">
        <v>92</v>
      </c>
      <c r="F43" s="81"/>
      <c r="G43" s="81" t="s">
        <v>60</v>
      </c>
      <c r="H43" s="81" t="s">
        <v>109</v>
      </c>
    </row>
    <row r="44" spans="1:8" ht="33.75" customHeight="1" x14ac:dyDescent="0.25">
      <c r="A44" s="130" t="s">
        <v>123</v>
      </c>
      <c r="B44" s="44"/>
      <c r="C44" s="44" t="str">
        <f>'Input Data'!B30&amp;"      "&amp;'Input Data'!B32</f>
        <v>Anderson      Meade</v>
      </c>
      <c r="D44" s="44"/>
      <c r="E44" s="51" t="s">
        <v>92</v>
      </c>
      <c r="F44" s="45"/>
      <c r="G44" s="45" t="s">
        <v>60</v>
      </c>
      <c r="H44" s="45" t="s">
        <v>109</v>
      </c>
    </row>
    <row r="45" spans="1:8" ht="33.75" customHeight="1" x14ac:dyDescent="0.25">
      <c r="A45" s="131" t="s">
        <v>123</v>
      </c>
      <c r="B45" s="79"/>
      <c r="C45" s="79" t="str">
        <f>'Input Data'!B30&amp;"      "&amp;'Input Data'!B32</f>
        <v>Anderson      Meade</v>
      </c>
      <c r="D45" s="79"/>
      <c r="E45" s="80" t="s">
        <v>92</v>
      </c>
      <c r="F45" s="81"/>
      <c r="G45" s="81" t="s">
        <v>60</v>
      </c>
      <c r="H45" s="81" t="s">
        <v>109</v>
      </c>
    </row>
    <row r="46" spans="1:8" ht="33.75" customHeight="1" x14ac:dyDescent="0.25">
      <c r="A46" s="130" t="s">
        <v>123</v>
      </c>
      <c r="B46" s="44"/>
      <c r="C46" s="44" t="str">
        <f>'Input Data'!B30&amp;"      "&amp;'Input Data'!B32</f>
        <v>Anderson      Meade</v>
      </c>
      <c r="D46" s="44"/>
      <c r="E46" s="51" t="s">
        <v>92</v>
      </c>
      <c r="F46" s="45"/>
      <c r="G46" s="45" t="s">
        <v>60</v>
      </c>
      <c r="H46" s="45" t="s">
        <v>109</v>
      </c>
    </row>
    <row r="47" spans="1:8" ht="31.5" x14ac:dyDescent="0.25">
      <c r="A47" s="131" t="s">
        <v>123</v>
      </c>
      <c r="B47" s="79"/>
      <c r="C47" s="79" t="str">
        <f>'Input Data'!B30&amp;"      "&amp;'Input Data'!B32</f>
        <v>Anderson      Meade</v>
      </c>
      <c r="D47" s="79"/>
      <c r="E47" s="80" t="s">
        <v>92</v>
      </c>
      <c r="F47" s="81"/>
      <c r="G47" s="81" t="s">
        <v>60</v>
      </c>
      <c r="H47" s="81" t="s">
        <v>109</v>
      </c>
    </row>
    <row r="48" spans="1:8" ht="31.5" x14ac:dyDescent="0.25">
      <c r="A48" s="130" t="s">
        <v>123</v>
      </c>
      <c r="B48" s="44"/>
      <c r="C48" s="44" t="str">
        <f>'Input Data'!B30&amp;"      "&amp;'Input Data'!B32</f>
        <v>Anderson      Meade</v>
      </c>
      <c r="D48" s="44"/>
      <c r="E48" s="51" t="s">
        <v>92</v>
      </c>
      <c r="F48" s="45"/>
      <c r="G48" s="45" t="s">
        <v>60</v>
      </c>
      <c r="H48" s="45" t="s">
        <v>109</v>
      </c>
    </row>
    <row r="49" spans="1:8" ht="31.5" x14ac:dyDescent="0.25">
      <c r="A49" s="131" t="s">
        <v>123</v>
      </c>
      <c r="B49" s="79"/>
      <c r="C49" s="79" t="str">
        <f>'Input Data'!B30&amp;"      "&amp;'Input Data'!B32</f>
        <v>Anderson      Meade</v>
      </c>
      <c r="D49" s="79"/>
      <c r="E49" s="80" t="s">
        <v>92</v>
      </c>
      <c r="F49" s="81"/>
      <c r="G49" s="81" t="s">
        <v>60</v>
      </c>
      <c r="H49" s="81" t="s">
        <v>109</v>
      </c>
    </row>
    <row r="50" spans="1:8" ht="31.5" x14ac:dyDescent="0.25">
      <c r="A50" s="130" t="s">
        <v>123</v>
      </c>
      <c r="B50" s="44"/>
      <c r="C50" s="44" t="str">
        <f>'Input Data'!B30&amp;"      "&amp;'Input Data'!B32</f>
        <v>Anderson      Meade</v>
      </c>
      <c r="D50" s="44"/>
      <c r="E50" s="51" t="s">
        <v>92</v>
      </c>
      <c r="F50" s="45"/>
      <c r="G50" s="45" t="s">
        <v>60</v>
      </c>
      <c r="H50" s="45" t="s">
        <v>109</v>
      </c>
    </row>
    <row r="51" spans="1:8" ht="31.5" x14ac:dyDescent="0.25">
      <c r="A51" s="131" t="s">
        <v>123</v>
      </c>
      <c r="B51" s="79"/>
      <c r="C51" s="79" t="str">
        <f>'Input Data'!B30&amp;"      "&amp;'Input Data'!B32</f>
        <v>Anderson      Meade</v>
      </c>
      <c r="D51" s="79"/>
      <c r="E51" s="80" t="s">
        <v>92</v>
      </c>
      <c r="F51" s="81"/>
      <c r="G51" s="81" t="s">
        <v>60</v>
      </c>
      <c r="H51" s="81" t="s">
        <v>109</v>
      </c>
    </row>
    <row r="52" spans="1:8" ht="31.5" x14ac:dyDescent="0.25">
      <c r="A52" s="130" t="s">
        <v>123</v>
      </c>
      <c r="B52" s="44"/>
      <c r="C52" s="44" t="str">
        <f>'Input Data'!B30&amp;"      "&amp;'Input Data'!B32</f>
        <v>Anderson      Meade</v>
      </c>
      <c r="D52" s="44"/>
      <c r="E52" s="51" t="s">
        <v>92</v>
      </c>
      <c r="F52" s="45"/>
      <c r="G52" s="45" t="s">
        <v>60</v>
      </c>
      <c r="H52" s="45" t="s">
        <v>109</v>
      </c>
    </row>
    <row r="53" spans="1:8" ht="31.5" x14ac:dyDescent="0.25">
      <c r="A53" s="131" t="s">
        <v>123</v>
      </c>
      <c r="B53" s="79"/>
      <c r="C53" s="79" t="str">
        <f>'Input Data'!B30&amp;"      "&amp;'Input Data'!B32</f>
        <v>Anderson      Meade</v>
      </c>
      <c r="D53" s="79"/>
      <c r="E53" s="80" t="s">
        <v>92</v>
      </c>
      <c r="F53" s="81"/>
      <c r="G53" s="81" t="s">
        <v>60</v>
      </c>
      <c r="H53" s="81" t="s">
        <v>109</v>
      </c>
    </row>
    <row r="54" spans="1:8" ht="31.5" x14ac:dyDescent="0.25">
      <c r="A54" s="130" t="s">
        <v>123</v>
      </c>
      <c r="B54" s="44"/>
      <c r="C54" s="44" t="str">
        <f>'Input Data'!B30&amp;"      "&amp;'Input Data'!B32</f>
        <v>Anderson      Meade</v>
      </c>
      <c r="D54" s="44"/>
      <c r="E54" s="51" t="s">
        <v>92</v>
      </c>
      <c r="F54" s="45"/>
      <c r="G54" s="45" t="s">
        <v>60</v>
      </c>
      <c r="H54" s="45" t="s">
        <v>109</v>
      </c>
    </row>
    <row r="55" spans="1:8" ht="31.5" x14ac:dyDescent="0.25">
      <c r="A55" s="131" t="s">
        <v>123</v>
      </c>
      <c r="B55" s="79"/>
      <c r="C55" s="79" t="str">
        <f>'Input Data'!B30&amp;"      "&amp;'Input Data'!B32</f>
        <v>Anderson      Meade</v>
      </c>
      <c r="D55" s="79"/>
      <c r="E55" s="80" t="s">
        <v>92</v>
      </c>
      <c r="F55" s="81"/>
      <c r="G55" s="81" t="s">
        <v>60</v>
      </c>
      <c r="H55" s="81" t="s">
        <v>109</v>
      </c>
    </row>
    <row r="56" spans="1:8" ht="31.5" x14ac:dyDescent="0.25">
      <c r="A56" s="130" t="s">
        <v>123</v>
      </c>
      <c r="B56" s="44"/>
      <c r="C56" s="44" t="str">
        <f>'Input Data'!B30&amp;"      "&amp;'Input Data'!B32</f>
        <v>Anderson      Meade</v>
      </c>
      <c r="D56" s="44"/>
      <c r="E56" s="51" t="s">
        <v>92</v>
      </c>
      <c r="F56" s="45"/>
      <c r="G56" s="45" t="s">
        <v>60</v>
      </c>
      <c r="H56" s="45" t="s">
        <v>109</v>
      </c>
    </row>
    <row r="57" spans="1:8" ht="31.5" x14ac:dyDescent="0.25">
      <c r="A57" s="131" t="s">
        <v>123</v>
      </c>
      <c r="B57" s="79"/>
      <c r="C57" s="79" t="str">
        <f>'Input Data'!B30&amp;"      "&amp;'Input Data'!B32</f>
        <v>Anderson      Meade</v>
      </c>
      <c r="D57" s="79"/>
      <c r="E57" s="80" t="s">
        <v>92</v>
      </c>
      <c r="F57" s="81"/>
      <c r="G57" s="81" t="s">
        <v>60</v>
      </c>
      <c r="H57" s="81" t="s">
        <v>109</v>
      </c>
    </row>
    <row r="58" spans="1:8" ht="31.5" x14ac:dyDescent="0.25">
      <c r="A58" s="130" t="s">
        <v>123</v>
      </c>
      <c r="B58" s="44"/>
      <c r="C58" s="44" t="str">
        <f>'Input Data'!B30&amp;"      "&amp;'Input Data'!B32</f>
        <v>Anderson      Meade</v>
      </c>
      <c r="D58" s="44"/>
      <c r="E58" s="51" t="s">
        <v>92</v>
      </c>
      <c r="F58" s="45"/>
      <c r="G58" s="45" t="s">
        <v>60</v>
      </c>
      <c r="H58" s="45" t="s">
        <v>109</v>
      </c>
    </row>
    <row r="59" spans="1:8" ht="31.5" x14ac:dyDescent="0.25">
      <c r="A59" s="131" t="s">
        <v>123</v>
      </c>
      <c r="B59" s="79"/>
      <c r="C59" s="79" t="str">
        <f>'Input Data'!B30&amp;"      "&amp;'Input Data'!B32</f>
        <v>Anderson      Meade</v>
      </c>
      <c r="D59" s="79"/>
      <c r="E59" s="80" t="s">
        <v>92</v>
      </c>
      <c r="F59" s="81"/>
      <c r="G59" s="81" t="s">
        <v>60</v>
      </c>
      <c r="H59" s="81" t="s">
        <v>109</v>
      </c>
    </row>
    <row r="60" spans="1:8" ht="31.5" x14ac:dyDescent="0.25">
      <c r="A60" s="130" t="s">
        <v>123</v>
      </c>
      <c r="B60" s="44"/>
      <c r="C60" s="44" t="str">
        <f>'Input Data'!B30&amp;"      "&amp;'Input Data'!B32</f>
        <v>Anderson      Meade</v>
      </c>
      <c r="D60" s="44"/>
      <c r="E60" s="51" t="s">
        <v>92</v>
      </c>
      <c r="F60" s="45"/>
      <c r="G60" s="45" t="s">
        <v>60</v>
      </c>
      <c r="H60" s="45" t="s">
        <v>109</v>
      </c>
    </row>
    <row r="61" spans="1:8" ht="31.5" x14ac:dyDescent="0.25">
      <c r="A61" s="131" t="s">
        <v>123</v>
      </c>
      <c r="B61" s="79"/>
      <c r="C61" s="79" t="str">
        <f>'Input Data'!B30&amp;"      "&amp;'Input Data'!B32</f>
        <v>Anderson      Meade</v>
      </c>
      <c r="D61" s="79"/>
      <c r="E61" s="80" t="s">
        <v>92</v>
      </c>
      <c r="F61" s="81"/>
      <c r="G61" s="81" t="s">
        <v>60</v>
      </c>
      <c r="H61" s="81" t="s">
        <v>109</v>
      </c>
    </row>
    <row r="62" spans="1:8" ht="31.5" x14ac:dyDescent="0.25">
      <c r="A62" s="130" t="s">
        <v>123</v>
      </c>
      <c r="B62" s="44"/>
      <c r="C62" s="44" t="str">
        <f>'Input Data'!B30&amp;"      "&amp;'Input Data'!B32</f>
        <v>Anderson      Meade</v>
      </c>
      <c r="D62" s="44"/>
      <c r="E62" s="51" t="s">
        <v>92</v>
      </c>
      <c r="F62" s="45"/>
      <c r="G62" s="45" t="s">
        <v>60</v>
      </c>
      <c r="H62" s="45" t="s">
        <v>109</v>
      </c>
    </row>
    <row r="63" spans="1:8" ht="31.5" x14ac:dyDescent="0.25">
      <c r="A63" s="131" t="s">
        <v>123</v>
      </c>
      <c r="B63" s="79"/>
      <c r="C63" s="79" t="str">
        <f>'Input Data'!B30&amp;"      "&amp;'Input Data'!B32</f>
        <v>Anderson      Meade</v>
      </c>
      <c r="D63" s="79"/>
      <c r="E63" s="80" t="s">
        <v>92</v>
      </c>
      <c r="F63" s="81"/>
      <c r="G63" s="81" t="s">
        <v>60</v>
      </c>
      <c r="H63" s="81" t="s">
        <v>109</v>
      </c>
    </row>
  </sheetData>
  <phoneticPr fontId="3" type="noConversion"/>
  <printOptions horizontalCentered="1" verticalCentered="1"/>
  <pageMargins left="0.25" right="0.25" top="0.75" bottom="0.75" header="0.3" footer="0.3"/>
  <pageSetup scale="39" fitToHeight="0" orientation="portrait" verticalDpi="597"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5"/>
  <sheetViews>
    <sheetView zoomScaleNormal="100" workbookViewId="0">
      <selection activeCell="X12" sqref="X12"/>
    </sheetView>
  </sheetViews>
  <sheetFormatPr defaultColWidth="9.140625" defaultRowHeight="15.75" x14ac:dyDescent="0.25"/>
  <cols>
    <col min="1" max="1" width="3.28515625" style="318" customWidth="1"/>
    <col min="2" max="2" width="5.42578125" style="318" customWidth="1"/>
    <col min="3" max="3" width="4.7109375" style="318" customWidth="1"/>
    <col min="4" max="4" width="6.140625" style="318" customWidth="1"/>
    <col min="5" max="5" width="4.7109375" style="318" customWidth="1"/>
    <col min="6" max="6" width="4" style="318" customWidth="1"/>
    <col min="7" max="20" width="4.7109375" style="318" customWidth="1"/>
    <col min="21" max="21" width="6.42578125" style="318" customWidth="1"/>
    <col min="22" max="16384" width="9.140625" style="318"/>
  </cols>
  <sheetData>
    <row r="1" spans="1:24" ht="17.25" customHeight="1" x14ac:dyDescent="0.25">
      <c r="A1" s="293" t="s">
        <v>18</v>
      </c>
      <c r="B1" s="294"/>
      <c r="C1" s="295"/>
      <c r="D1" s="295"/>
      <c r="E1" s="295"/>
      <c r="F1" s="295"/>
      <c r="G1" s="295"/>
      <c r="H1" s="295"/>
      <c r="I1" s="296"/>
      <c r="J1" s="297"/>
      <c r="L1" s="349" t="str">
        <f>'Input Data'!$B$32&amp;" at "&amp;'Input Data'!$B$30</f>
        <v>Meade at Anderson</v>
      </c>
      <c r="M1" s="350"/>
      <c r="N1" s="350"/>
      <c r="O1" s="350"/>
      <c r="P1" s="350"/>
      <c r="Q1" s="350"/>
      <c r="R1" s="350"/>
      <c r="S1" s="350"/>
      <c r="T1" s="350"/>
      <c r="U1" s="351"/>
    </row>
    <row r="2" spans="1:24" ht="17.25" customHeight="1" x14ac:dyDescent="0.25">
      <c r="A2" s="298" t="s">
        <v>19</v>
      </c>
      <c r="B2" s="299" t="s">
        <v>3</v>
      </c>
      <c r="C2" s="299" t="s">
        <v>20</v>
      </c>
      <c r="D2" s="300" t="s">
        <v>21</v>
      </c>
      <c r="E2" s="300"/>
      <c r="F2" s="300" t="s">
        <v>94</v>
      </c>
      <c r="G2" s="300"/>
      <c r="H2" s="299" t="s">
        <v>22</v>
      </c>
      <c r="I2" s="300" t="s">
        <v>23</v>
      </c>
      <c r="J2" s="301"/>
      <c r="L2" s="352" t="str">
        <f>'Input Data'!$B$14&amp;" at "&amp;'Input Data'!$B$18</f>
        <v>8/24/2018 at Anderson County</v>
      </c>
      <c r="M2" s="353"/>
      <c r="N2" s="353"/>
      <c r="O2" s="353"/>
      <c r="P2" s="353"/>
      <c r="Q2" s="353"/>
      <c r="R2" s="353"/>
      <c r="S2" s="353"/>
      <c r="T2" s="353"/>
      <c r="U2" s="354"/>
    </row>
    <row r="3" spans="1:24" ht="17.25" customHeight="1" thickBot="1" x14ac:dyDescent="0.3">
      <c r="A3" s="302"/>
      <c r="B3" s="303"/>
      <c r="C3" s="303"/>
      <c r="D3" s="304"/>
      <c r="E3" s="305"/>
      <c r="F3" s="304"/>
      <c r="G3" s="305"/>
      <c r="H3" s="303"/>
      <c r="I3" s="304"/>
      <c r="J3" s="306"/>
      <c r="L3" s="355">
        <f>'Input Data'!$B$16</f>
        <v>0.8125</v>
      </c>
      <c r="M3" s="356"/>
      <c r="N3" s="356"/>
      <c r="O3" s="356"/>
      <c r="P3" s="356"/>
      <c r="Q3" s="356"/>
      <c r="R3" s="356"/>
      <c r="S3" s="356"/>
      <c r="T3" s="356"/>
      <c r="U3" s="357"/>
    </row>
    <row r="4" spans="1:24" ht="17.25" customHeight="1" thickBot="1" x14ac:dyDescent="0.3">
      <c r="A4" s="307"/>
      <c r="B4" s="308"/>
      <c r="C4" s="308"/>
      <c r="D4" s="309"/>
      <c r="E4" s="310"/>
      <c r="F4" s="309"/>
      <c r="G4" s="310"/>
      <c r="H4" s="309"/>
      <c r="I4" s="309"/>
      <c r="J4" s="311"/>
      <c r="L4" s="7"/>
      <c r="M4" s="7"/>
      <c r="N4" s="7"/>
      <c r="O4" s="7"/>
      <c r="P4" s="7"/>
      <c r="Q4" s="7"/>
      <c r="R4" s="7"/>
      <c r="S4" s="7"/>
      <c r="T4" s="7"/>
      <c r="U4" s="7"/>
    </row>
    <row r="5" spans="1:24" ht="17.25" customHeight="1" thickBot="1" x14ac:dyDescent="0.3">
      <c r="A5" s="302"/>
      <c r="B5" s="303"/>
      <c r="C5" s="303"/>
      <c r="D5" s="304"/>
      <c r="E5" s="305"/>
      <c r="F5" s="304"/>
      <c r="G5" s="305"/>
      <c r="H5" s="303"/>
      <c r="I5" s="312"/>
      <c r="J5" s="306"/>
      <c r="L5" s="376" t="str">
        <f>'Input Data'!B20&amp;" Crew"</f>
        <v>CKFOA Crew</v>
      </c>
      <c r="M5" s="377"/>
      <c r="N5" s="377"/>
      <c r="O5" s="377"/>
      <c r="P5" s="377"/>
      <c r="Q5" s="377"/>
      <c r="R5" s="377"/>
      <c r="S5" s="377"/>
      <c r="T5" s="377"/>
      <c r="U5" s="378"/>
    </row>
    <row r="6" spans="1:24" ht="17.25" customHeight="1" x14ac:dyDescent="0.25">
      <c r="A6" s="313"/>
      <c r="B6" s="314"/>
      <c r="C6" s="314"/>
      <c r="D6" s="315"/>
      <c r="E6" s="316"/>
      <c r="F6" s="315"/>
      <c r="G6" s="316"/>
      <c r="H6" s="315"/>
      <c r="I6" s="315"/>
      <c r="J6" s="317"/>
      <c r="L6" s="381" t="str">
        <f>'Input Data'!A7</f>
        <v>Referee</v>
      </c>
      <c r="M6" s="373"/>
      <c r="N6" s="373"/>
      <c r="O6" s="373"/>
      <c r="P6" s="373"/>
      <c r="Q6" s="373" t="str">
        <f>'Input Data'!B7</f>
        <v>Joseph Ammerman</v>
      </c>
      <c r="R6" s="373"/>
      <c r="S6" s="373"/>
      <c r="T6" s="373"/>
      <c r="U6" s="384"/>
    </row>
    <row r="7" spans="1:24" ht="17.25" customHeight="1" x14ac:dyDescent="0.25">
      <c r="A7" s="307"/>
      <c r="B7" s="308"/>
      <c r="C7" s="308"/>
      <c r="D7" s="309"/>
      <c r="E7" s="310"/>
      <c r="F7" s="309"/>
      <c r="G7" s="310"/>
      <c r="H7" s="308"/>
      <c r="J7" s="311"/>
      <c r="L7" s="382" t="str">
        <f>'Input Data'!A8</f>
        <v>Umpire</v>
      </c>
      <c r="M7" s="379"/>
      <c r="N7" s="379"/>
      <c r="O7" s="379"/>
      <c r="P7" s="379"/>
      <c r="Q7" s="379" t="str">
        <f>'Input Data'!B8</f>
        <v>Brandon Shields</v>
      </c>
      <c r="R7" s="379"/>
      <c r="S7" s="379"/>
      <c r="T7" s="379"/>
      <c r="U7" s="386"/>
    </row>
    <row r="8" spans="1:24" ht="17.25" customHeight="1" x14ac:dyDescent="0.25">
      <c r="A8" s="307"/>
      <c r="B8" s="308"/>
      <c r="C8" s="308"/>
      <c r="D8" s="309"/>
      <c r="E8" s="310"/>
      <c r="F8" s="309"/>
      <c r="G8" s="310"/>
      <c r="H8" s="309"/>
      <c r="I8" s="309"/>
      <c r="J8" s="311"/>
      <c r="L8" s="382" t="str">
        <f>'Input Data'!A9</f>
        <v>Head Linesman</v>
      </c>
      <c r="M8" s="379"/>
      <c r="N8" s="379"/>
      <c r="O8" s="379"/>
      <c r="P8" s="379"/>
      <c r="Q8" s="379" t="str">
        <f>'Input Data'!B9</f>
        <v>Mark Harvey</v>
      </c>
      <c r="R8" s="379"/>
      <c r="S8" s="379"/>
      <c r="T8" s="379"/>
      <c r="U8" s="386"/>
    </row>
    <row r="9" spans="1:24" ht="17.25" customHeight="1" x14ac:dyDescent="0.25">
      <c r="A9" s="302"/>
      <c r="B9" s="303"/>
      <c r="C9" s="303"/>
      <c r="D9" s="304"/>
      <c r="E9" s="305"/>
      <c r="F9" s="304"/>
      <c r="G9" s="305"/>
      <c r="H9" s="303"/>
      <c r="I9" s="312"/>
      <c r="J9" s="306"/>
      <c r="L9" s="382" t="str">
        <f>'Input Data'!A10</f>
        <v>Line Judge</v>
      </c>
      <c r="M9" s="380"/>
      <c r="N9" s="379"/>
      <c r="O9" s="379"/>
      <c r="P9" s="379"/>
      <c r="Q9" s="379" t="str">
        <f>'Input Data'!B10</f>
        <v>Jeremy Enlow</v>
      </c>
      <c r="R9" s="379"/>
      <c r="S9" s="379"/>
      <c r="T9" s="379"/>
      <c r="U9" s="386"/>
    </row>
    <row r="10" spans="1:24" ht="17.25" customHeight="1" thickBot="1" x14ac:dyDescent="0.3">
      <c r="A10" s="313"/>
      <c r="B10" s="314"/>
      <c r="C10" s="314"/>
      <c r="D10" s="315"/>
      <c r="E10" s="316"/>
      <c r="F10" s="315"/>
      <c r="G10" s="316"/>
      <c r="H10" s="315"/>
      <c r="I10" s="315"/>
      <c r="J10" s="317"/>
      <c r="L10" s="383" t="str">
        <f>'Input Data'!A11</f>
        <v>Back Judge</v>
      </c>
      <c r="M10" s="375"/>
      <c r="N10" s="374"/>
      <c r="O10" s="374"/>
      <c r="P10" s="374"/>
      <c r="Q10" s="374" t="str">
        <f>'Input Data'!B11</f>
        <v>Eddie Miller</v>
      </c>
      <c r="R10" s="374"/>
      <c r="S10" s="374"/>
      <c r="T10" s="374"/>
      <c r="U10" s="385"/>
    </row>
    <row r="11" spans="1:24" ht="17.25" customHeight="1" x14ac:dyDescent="0.25">
      <c r="A11" s="307"/>
      <c r="B11" s="308"/>
      <c r="C11" s="308"/>
      <c r="D11" s="309"/>
      <c r="E11" s="310"/>
      <c r="F11" s="309"/>
      <c r="G11" s="310"/>
      <c r="H11" s="308"/>
      <c r="J11" s="311"/>
      <c r="L11" s="324"/>
      <c r="M11" s="324"/>
      <c r="N11" s="325"/>
      <c r="O11" s="324"/>
      <c r="P11" s="324"/>
      <c r="Q11" s="324"/>
      <c r="R11" s="324"/>
      <c r="S11" s="324"/>
      <c r="T11" s="324"/>
      <c r="U11" s="324"/>
    </row>
    <row r="12" spans="1:24" ht="17.25" customHeight="1" x14ac:dyDescent="0.25">
      <c r="A12" s="307"/>
      <c r="B12" s="308"/>
      <c r="C12" s="308"/>
      <c r="D12" s="309"/>
      <c r="E12" s="310"/>
      <c r="F12" s="309"/>
      <c r="G12" s="310"/>
      <c r="H12" s="309"/>
      <c r="I12" s="309"/>
      <c r="J12" s="311"/>
      <c r="L12" s="324"/>
      <c r="M12" s="324"/>
      <c r="N12" s="325"/>
      <c r="O12" s="324"/>
      <c r="P12" s="324"/>
      <c r="Q12" s="324"/>
      <c r="R12" s="324"/>
      <c r="S12" s="324"/>
      <c r="T12" s="324"/>
      <c r="U12" s="324"/>
      <c r="X12" s="326"/>
    </row>
    <row r="13" spans="1:24" ht="17.25" customHeight="1" x14ac:dyDescent="0.25">
      <c r="A13" s="302"/>
      <c r="B13" s="303"/>
      <c r="C13" s="303"/>
      <c r="D13" s="304"/>
      <c r="E13" s="305"/>
      <c r="F13" s="304"/>
      <c r="G13" s="305"/>
      <c r="H13" s="303"/>
      <c r="I13" s="312"/>
      <c r="J13" s="306"/>
      <c r="L13" s="326"/>
      <c r="M13" s="326"/>
      <c r="N13" s="327"/>
      <c r="O13" s="326"/>
      <c r="P13" s="326"/>
      <c r="Q13" s="326"/>
      <c r="R13" s="326"/>
      <c r="S13" s="326"/>
      <c r="T13" s="326"/>
      <c r="U13" s="326"/>
    </row>
    <row r="14" spans="1:24" ht="17.25" customHeight="1" x14ac:dyDescent="0.25">
      <c r="A14" s="313"/>
      <c r="B14" s="314"/>
      <c r="C14" s="314"/>
      <c r="D14" s="315"/>
      <c r="E14" s="316"/>
      <c r="F14" s="315"/>
      <c r="G14" s="316"/>
      <c r="H14" s="315"/>
      <c r="I14" s="315"/>
      <c r="J14" s="317"/>
      <c r="K14" s="328"/>
      <c r="L14" s="70"/>
      <c r="M14" s="70"/>
      <c r="N14" s="4"/>
      <c r="O14" s="70"/>
      <c r="P14" s="70"/>
      <c r="Q14" s="70"/>
      <c r="R14" s="70"/>
      <c r="S14" s="70"/>
      <c r="T14" s="70"/>
      <c r="U14" s="70"/>
    </row>
    <row r="15" spans="1:24" ht="17.25" customHeight="1" x14ac:dyDescent="0.25">
      <c r="A15" s="307"/>
      <c r="B15" s="308"/>
      <c r="C15" s="308"/>
      <c r="D15" s="309"/>
      <c r="E15" s="310"/>
      <c r="F15" s="309"/>
      <c r="G15" s="310"/>
      <c r="H15" s="308"/>
      <c r="J15" s="311"/>
      <c r="K15" s="328"/>
      <c r="L15" s="70"/>
      <c r="M15" s="70"/>
      <c r="N15" s="70"/>
      <c r="O15" s="70"/>
      <c r="P15" s="70"/>
      <c r="Q15" s="70"/>
      <c r="R15" s="70"/>
      <c r="S15" s="70"/>
      <c r="T15" s="70"/>
      <c r="U15" s="70"/>
    </row>
    <row r="16" spans="1:24" ht="17.25" customHeight="1" x14ac:dyDescent="0.3">
      <c r="A16" s="307"/>
      <c r="B16" s="308"/>
      <c r="C16" s="308"/>
      <c r="D16" s="309"/>
      <c r="E16" s="310"/>
      <c r="F16" s="309"/>
      <c r="G16" s="310"/>
      <c r="H16" s="309"/>
      <c r="I16" s="309"/>
      <c r="J16" s="311"/>
      <c r="L16" s="63"/>
      <c r="M16" s="63"/>
      <c r="N16" s="63"/>
      <c r="O16" s="63"/>
      <c r="P16" s="63"/>
      <c r="Q16" s="63"/>
      <c r="R16" s="63"/>
      <c r="S16" s="63"/>
      <c r="T16" s="63"/>
      <c r="U16" s="63"/>
    </row>
    <row r="17" spans="1:21" ht="17.25" customHeight="1" x14ac:dyDescent="0.3">
      <c r="A17" s="302"/>
      <c r="B17" s="303"/>
      <c r="C17" s="303"/>
      <c r="D17" s="304"/>
      <c r="E17" s="305"/>
      <c r="F17" s="304"/>
      <c r="G17" s="305"/>
      <c r="H17" s="303"/>
      <c r="I17" s="312"/>
      <c r="J17" s="306"/>
      <c r="L17" s="63"/>
      <c r="M17" s="63"/>
      <c r="N17" s="63"/>
      <c r="O17" s="63"/>
      <c r="P17" s="63"/>
      <c r="Q17" s="63"/>
      <c r="R17" s="63"/>
      <c r="S17" s="63"/>
      <c r="T17" s="63"/>
      <c r="U17" s="63"/>
    </row>
    <row r="18" spans="1:21" ht="17.25" customHeight="1" thickBot="1" x14ac:dyDescent="0.35">
      <c r="A18" s="313"/>
      <c r="B18" s="314"/>
      <c r="C18" s="314"/>
      <c r="D18" s="315"/>
      <c r="E18" s="316"/>
      <c r="F18" s="315"/>
      <c r="G18" s="316"/>
      <c r="H18" s="315"/>
      <c r="I18" s="315"/>
      <c r="J18" s="317"/>
      <c r="L18" s="63"/>
      <c r="M18" s="63"/>
      <c r="N18" s="63"/>
      <c r="O18" s="63"/>
      <c r="P18" s="63"/>
      <c r="Q18" s="63"/>
      <c r="R18" s="63"/>
      <c r="S18" s="63"/>
      <c r="T18" s="63"/>
      <c r="U18" s="63"/>
    </row>
    <row r="19" spans="1:21" ht="17.25" customHeight="1" x14ac:dyDescent="0.25">
      <c r="A19" s="307"/>
      <c r="B19" s="308"/>
      <c r="C19" s="308"/>
      <c r="D19" s="309"/>
      <c r="E19" s="310"/>
      <c r="F19" s="309"/>
      <c r="G19" s="310"/>
      <c r="H19" s="308"/>
      <c r="J19" s="311"/>
      <c r="L19" s="358" t="s">
        <v>52</v>
      </c>
      <c r="M19" s="359"/>
      <c r="N19" s="359"/>
      <c r="O19" s="359"/>
      <c r="P19" s="359"/>
      <c r="Q19" s="359"/>
      <c r="R19" s="359"/>
      <c r="S19" s="359"/>
      <c r="T19" s="359"/>
      <c r="U19" s="360"/>
    </row>
    <row r="20" spans="1:21" ht="17.25" customHeight="1" x14ac:dyDescent="0.25">
      <c r="A20" s="307"/>
      <c r="B20" s="308"/>
      <c r="C20" s="308"/>
      <c r="D20" s="309"/>
      <c r="E20" s="310"/>
      <c r="F20" s="309"/>
      <c r="G20" s="310"/>
      <c r="H20" s="309"/>
      <c r="I20" s="309"/>
      <c r="J20" s="311"/>
      <c r="L20" s="361"/>
      <c r="M20" s="345"/>
      <c r="N20" s="362" t="s">
        <v>53</v>
      </c>
      <c r="O20" s="353"/>
      <c r="P20" s="362" t="s">
        <v>61</v>
      </c>
      <c r="Q20" s="353"/>
      <c r="R20" s="362" t="s">
        <v>54</v>
      </c>
      <c r="S20" s="362"/>
      <c r="T20" s="362" t="s">
        <v>20</v>
      </c>
      <c r="U20" s="363"/>
    </row>
    <row r="21" spans="1:21" ht="17.25" customHeight="1" x14ac:dyDescent="0.25">
      <c r="A21" s="302"/>
      <c r="B21" s="303"/>
      <c r="C21" s="303"/>
      <c r="D21" s="304"/>
      <c r="E21" s="305"/>
      <c r="F21" s="304"/>
      <c r="G21" s="305"/>
      <c r="H21" s="304"/>
      <c r="I21" s="304"/>
      <c r="J21" s="306"/>
      <c r="L21" s="364" t="s">
        <v>55</v>
      </c>
      <c r="M21" s="345"/>
      <c r="N21" s="365"/>
      <c r="O21" s="366"/>
      <c r="P21" s="365"/>
      <c r="Q21" s="366"/>
      <c r="R21" s="365"/>
      <c r="S21" s="367" t="s">
        <v>64</v>
      </c>
      <c r="T21" s="365"/>
      <c r="U21" s="368"/>
    </row>
    <row r="22" spans="1:21" ht="17.25" customHeight="1" thickBot="1" x14ac:dyDescent="0.3">
      <c r="A22" s="319"/>
      <c r="B22" s="320"/>
      <c r="C22" s="320"/>
      <c r="D22" s="321"/>
      <c r="E22" s="322"/>
      <c r="F22" s="321"/>
      <c r="G22" s="322"/>
      <c r="H22" s="321"/>
      <c r="I22" s="321"/>
      <c r="J22" s="323"/>
      <c r="L22" s="369" t="s">
        <v>56</v>
      </c>
      <c r="M22" s="347"/>
      <c r="N22" s="370"/>
      <c r="O22" s="371"/>
      <c r="P22" s="370"/>
      <c r="Q22" s="371"/>
      <c r="R22" s="370"/>
      <c r="S22" s="372" t="str">
        <f>S21</f>
        <v>I  O</v>
      </c>
      <c r="T22" s="370"/>
      <c r="U22" s="348"/>
    </row>
    <row r="23" spans="1:21" ht="27" customHeight="1" thickBot="1" x14ac:dyDescent="0.3">
      <c r="A23" s="328"/>
      <c r="B23" s="328"/>
      <c r="C23" s="328"/>
      <c r="D23" s="328"/>
      <c r="E23" s="328"/>
      <c r="F23" s="328"/>
      <c r="G23" s="328"/>
      <c r="H23" s="328"/>
    </row>
    <row r="24" spans="1:21" ht="17.25" customHeight="1" x14ac:dyDescent="0.25">
      <c r="A24" s="293" t="s">
        <v>18</v>
      </c>
      <c r="B24" s="294"/>
      <c r="C24" s="295"/>
      <c r="D24" s="295"/>
      <c r="E24" s="295"/>
      <c r="F24" s="295"/>
      <c r="G24" s="295"/>
      <c r="H24" s="295"/>
      <c r="I24" s="296"/>
      <c r="J24" s="297"/>
      <c r="L24" s="349" t="str">
        <f>'Input Data'!$B$32&amp;" at "&amp;'Input Data'!$B$30</f>
        <v>Meade at Anderson</v>
      </c>
      <c r="M24" s="350"/>
      <c r="N24" s="350"/>
      <c r="O24" s="350"/>
      <c r="P24" s="350"/>
      <c r="Q24" s="350"/>
      <c r="R24" s="350"/>
      <c r="S24" s="350"/>
      <c r="T24" s="350"/>
      <c r="U24" s="351"/>
    </row>
    <row r="25" spans="1:21" ht="17.25" customHeight="1" x14ac:dyDescent="0.25">
      <c r="A25" s="298" t="s">
        <v>19</v>
      </c>
      <c r="B25" s="299" t="s">
        <v>3</v>
      </c>
      <c r="C25" s="299" t="s">
        <v>20</v>
      </c>
      <c r="D25" s="300" t="s">
        <v>21</v>
      </c>
      <c r="E25" s="300"/>
      <c r="F25" s="300" t="s">
        <v>94</v>
      </c>
      <c r="G25" s="300"/>
      <c r="H25" s="299" t="s">
        <v>22</v>
      </c>
      <c r="I25" s="300" t="s">
        <v>23</v>
      </c>
      <c r="J25" s="301"/>
      <c r="L25" s="352" t="str">
        <f>'Input Data'!$B$14&amp;" at "&amp;'Input Data'!$B$18</f>
        <v>8/24/2018 at Anderson County</v>
      </c>
      <c r="M25" s="353"/>
      <c r="N25" s="353"/>
      <c r="O25" s="353"/>
      <c r="P25" s="353"/>
      <c r="Q25" s="353"/>
      <c r="R25" s="353"/>
      <c r="S25" s="353"/>
      <c r="T25" s="353"/>
      <c r="U25" s="354"/>
    </row>
    <row r="26" spans="1:21" ht="17.25" customHeight="1" thickBot="1" x14ac:dyDescent="0.3">
      <c r="A26" s="302"/>
      <c r="B26" s="303"/>
      <c r="C26" s="303"/>
      <c r="D26" s="304"/>
      <c r="E26" s="305"/>
      <c r="F26" s="304"/>
      <c r="G26" s="305"/>
      <c r="H26" s="303"/>
      <c r="I26" s="304"/>
      <c r="J26" s="306"/>
      <c r="L26" s="355">
        <f>'Input Data'!$B$16</f>
        <v>0.8125</v>
      </c>
      <c r="M26" s="356"/>
      <c r="N26" s="356"/>
      <c r="O26" s="356"/>
      <c r="P26" s="356"/>
      <c r="Q26" s="356"/>
      <c r="R26" s="356"/>
      <c r="S26" s="356"/>
      <c r="T26" s="356"/>
      <c r="U26" s="357"/>
    </row>
    <row r="27" spans="1:21" ht="17.25" customHeight="1" thickBot="1" x14ac:dyDescent="0.3">
      <c r="A27" s="307"/>
      <c r="B27" s="308"/>
      <c r="C27" s="308"/>
      <c r="D27" s="309"/>
      <c r="E27" s="310"/>
      <c r="F27" s="309"/>
      <c r="G27" s="310"/>
      <c r="H27" s="309"/>
      <c r="I27" s="309"/>
      <c r="J27" s="311"/>
      <c r="L27" s="7"/>
      <c r="M27" s="7"/>
      <c r="N27" s="7"/>
      <c r="O27" s="7"/>
      <c r="P27" s="7"/>
      <c r="Q27" s="7"/>
      <c r="R27" s="7"/>
      <c r="S27" s="7"/>
      <c r="T27" s="7"/>
      <c r="U27" s="7"/>
    </row>
    <row r="28" spans="1:21" ht="17.25" customHeight="1" thickBot="1" x14ac:dyDescent="0.3">
      <c r="A28" s="302"/>
      <c r="B28" s="303"/>
      <c r="C28" s="303"/>
      <c r="D28" s="304"/>
      <c r="E28" s="305"/>
      <c r="F28" s="304"/>
      <c r="G28" s="305"/>
      <c r="H28" s="303"/>
      <c r="I28" s="312"/>
      <c r="J28" s="306"/>
      <c r="L28" s="376" t="str">
        <f>L5</f>
        <v>CKFOA Crew</v>
      </c>
      <c r="M28" s="377"/>
      <c r="N28" s="377"/>
      <c r="O28" s="377"/>
      <c r="P28" s="377"/>
      <c r="Q28" s="377"/>
      <c r="R28" s="377"/>
      <c r="S28" s="377"/>
      <c r="T28" s="377"/>
      <c r="U28" s="378"/>
    </row>
    <row r="29" spans="1:21" ht="17.25" customHeight="1" x14ac:dyDescent="0.25">
      <c r="A29" s="313"/>
      <c r="B29" s="314"/>
      <c r="C29" s="314"/>
      <c r="D29" s="315"/>
      <c r="E29" s="316"/>
      <c r="F29" s="315"/>
      <c r="G29" s="316"/>
      <c r="H29" s="315"/>
      <c r="I29" s="315"/>
      <c r="J29" s="317"/>
      <c r="L29" s="381" t="str">
        <f>'Input Data'!A7</f>
        <v>Referee</v>
      </c>
      <c r="M29" s="373"/>
      <c r="N29" s="373"/>
      <c r="O29" s="373"/>
      <c r="P29" s="373"/>
      <c r="Q29" s="373" t="str">
        <f>'Input Data'!B7</f>
        <v>Joseph Ammerman</v>
      </c>
      <c r="R29" s="373"/>
      <c r="S29" s="373"/>
      <c r="T29" s="373"/>
      <c r="U29" s="346"/>
    </row>
    <row r="30" spans="1:21" ht="17.25" customHeight="1" x14ac:dyDescent="0.25">
      <c r="A30" s="307"/>
      <c r="B30" s="308"/>
      <c r="C30" s="308"/>
      <c r="D30" s="309"/>
      <c r="E30" s="310"/>
      <c r="F30" s="309"/>
      <c r="G30" s="310"/>
      <c r="H30" s="308"/>
      <c r="J30" s="311"/>
      <c r="L30" s="382" t="str">
        <f>'Input Data'!A8</f>
        <v>Umpire</v>
      </c>
      <c r="M30" s="379"/>
      <c r="N30" s="379"/>
      <c r="O30" s="379"/>
      <c r="P30" s="379"/>
      <c r="Q30" s="379" t="str">
        <f>'Input Data'!B8</f>
        <v>Brandon Shields</v>
      </c>
      <c r="R30" s="379"/>
      <c r="S30" s="379"/>
      <c r="T30" s="379"/>
      <c r="U30" s="368"/>
    </row>
    <row r="31" spans="1:21" ht="17.25" customHeight="1" x14ac:dyDescent="0.25">
      <c r="A31" s="307"/>
      <c r="B31" s="308"/>
      <c r="C31" s="308"/>
      <c r="D31" s="309"/>
      <c r="E31" s="310"/>
      <c r="F31" s="309"/>
      <c r="G31" s="310"/>
      <c r="H31" s="309"/>
      <c r="I31" s="309"/>
      <c r="J31" s="311"/>
      <c r="L31" s="382" t="str">
        <f>'Input Data'!A9</f>
        <v>Head Linesman</v>
      </c>
      <c r="M31" s="379"/>
      <c r="N31" s="379"/>
      <c r="O31" s="379"/>
      <c r="P31" s="379"/>
      <c r="Q31" s="379" t="str">
        <f>'Input Data'!B9</f>
        <v>Mark Harvey</v>
      </c>
      <c r="R31" s="379"/>
      <c r="S31" s="379"/>
      <c r="T31" s="379"/>
      <c r="U31" s="368"/>
    </row>
    <row r="32" spans="1:21" ht="17.25" customHeight="1" x14ac:dyDescent="0.25">
      <c r="A32" s="302"/>
      <c r="B32" s="303"/>
      <c r="C32" s="303"/>
      <c r="D32" s="304"/>
      <c r="E32" s="305"/>
      <c r="F32" s="304"/>
      <c r="G32" s="305"/>
      <c r="H32" s="303"/>
      <c r="I32" s="312"/>
      <c r="J32" s="306"/>
      <c r="L32" s="382" t="str">
        <f>'Input Data'!A10</f>
        <v>Line Judge</v>
      </c>
      <c r="M32" s="380"/>
      <c r="N32" s="379"/>
      <c r="O32" s="379"/>
      <c r="P32" s="379"/>
      <c r="Q32" s="379" t="str">
        <f>'Input Data'!B10</f>
        <v>Jeremy Enlow</v>
      </c>
      <c r="R32" s="379"/>
      <c r="S32" s="379"/>
      <c r="T32" s="379"/>
      <c r="U32" s="368"/>
    </row>
    <row r="33" spans="1:21" ht="17.25" customHeight="1" thickBot="1" x14ac:dyDescent="0.3">
      <c r="A33" s="313"/>
      <c r="B33" s="314"/>
      <c r="C33" s="314"/>
      <c r="D33" s="315"/>
      <c r="E33" s="316"/>
      <c r="F33" s="315"/>
      <c r="G33" s="316"/>
      <c r="H33" s="315"/>
      <c r="I33" s="315"/>
      <c r="J33" s="317"/>
      <c r="L33" s="383" t="str">
        <f>'Input Data'!A11</f>
        <v>Back Judge</v>
      </c>
      <c r="M33" s="375"/>
      <c r="N33" s="374"/>
      <c r="O33" s="374"/>
      <c r="P33" s="374"/>
      <c r="Q33" s="374" t="str">
        <f>'Input Data'!B11</f>
        <v>Eddie Miller</v>
      </c>
      <c r="R33" s="374"/>
      <c r="S33" s="374"/>
      <c r="T33" s="374"/>
      <c r="U33" s="348"/>
    </row>
    <row r="34" spans="1:21" ht="17.25" customHeight="1" x14ac:dyDescent="0.25">
      <c r="A34" s="307"/>
      <c r="B34" s="308"/>
      <c r="C34" s="308"/>
      <c r="D34" s="309"/>
      <c r="E34" s="310"/>
      <c r="F34" s="309"/>
      <c r="G34" s="310"/>
      <c r="H34" s="308"/>
      <c r="J34" s="311"/>
      <c r="L34" s="324"/>
      <c r="M34" s="324"/>
      <c r="N34" s="325"/>
      <c r="O34" s="324"/>
      <c r="P34" s="324"/>
      <c r="Q34" s="324"/>
      <c r="R34" s="324"/>
      <c r="S34" s="324"/>
      <c r="T34" s="324"/>
      <c r="U34" s="324"/>
    </row>
    <row r="35" spans="1:21" ht="17.25" customHeight="1" x14ac:dyDescent="0.25">
      <c r="A35" s="307"/>
      <c r="B35" s="308"/>
      <c r="C35" s="308"/>
      <c r="D35" s="309"/>
      <c r="E35" s="310"/>
      <c r="F35" s="309"/>
      <c r="G35" s="310"/>
      <c r="H35" s="309"/>
      <c r="I35" s="309"/>
      <c r="J35" s="311"/>
      <c r="L35" s="324"/>
      <c r="M35" s="324"/>
      <c r="N35" s="325"/>
      <c r="O35" s="324"/>
      <c r="P35" s="324"/>
      <c r="Q35" s="324"/>
      <c r="R35" s="324"/>
      <c r="S35" s="324"/>
      <c r="T35" s="324"/>
      <c r="U35" s="324"/>
    </row>
    <row r="36" spans="1:21" ht="17.25" customHeight="1" x14ac:dyDescent="0.25">
      <c r="A36" s="302"/>
      <c r="B36" s="303"/>
      <c r="C36" s="303"/>
      <c r="D36" s="304"/>
      <c r="E36" s="305"/>
      <c r="F36" s="304"/>
      <c r="G36" s="305"/>
      <c r="H36" s="303"/>
      <c r="I36" s="312"/>
      <c r="J36" s="306"/>
      <c r="L36" s="326"/>
      <c r="M36" s="326"/>
      <c r="N36" s="327"/>
      <c r="O36" s="326"/>
      <c r="P36" s="326"/>
      <c r="Q36" s="326"/>
      <c r="R36" s="326"/>
      <c r="S36" s="326"/>
      <c r="T36" s="326"/>
      <c r="U36" s="326"/>
    </row>
    <row r="37" spans="1:21" ht="17.25" customHeight="1" x14ac:dyDescent="0.25">
      <c r="A37" s="313"/>
      <c r="B37" s="314"/>
      <c r="C37" s="314"/>
      <c r="D37" s="315"/>
      <c r="E37" s="316"/>
      <c r="F37" s="315"/>
      <c r="G37" s="316"/>
      <c r="H37" s="315"/>
      <c r="I37" s="315"/>
      <c r="J37" s="317"/>
      <c r="K37" s="328"/>
      <c r="L37" s="70"/>
      <c r="M37" s="70"/>
      <c r="N37" s="70"/>
      <c r="O37" s="70"/>
      <c r="P37" s="70"/>
      <c r="Q37" s="70"/>
      <c r="R37" s="70"/>
      <c r="S37" s="70"/>
      <c r="T37" s="70"/>
      <c r="U37" s="70"/>
    </row>
    <row r="38" spans="1:21" ht="17.25" customHeight="1" x14ac:dyDescent="0.25">
      <c r="A38" s="307"/>
      <c r="B38" s="308"/>
      <c r="C38" s="308"/>
      <c r="D38" s="309"/>
      <c r="E38" s="310"/>
      <c r="F38" s="309"/>
      <c r="G38" s="310"/>
      <c r="H38" s="308"/>
      <c r="J38" s="311"/>
      <c r="K38" s="328"/>
      <c r="L38" s="70"/>
      <c r="M38" s="70"/>
      <c r="N38" s="70"/>
      <c r="O38" s="70"/>
      <c r="P38" s="70"/>
      <c r="Q38" s="70"/>
      <c r="R38" s="70"/>
      <c r="S38" s="70"/>
      <c r="T38" s="70"/>
      <c r="U38" s="70"/>
    </row>
    <row r="39" spans="1:21" ht="17.25" customHeight="1" x14ac:dyDescent="0.3">
      <c r="A39" s="307"/>
      <c r="B39" s="308"/>
      <c r="C39" s="308"/>
      <c r="D39" s="309"/>
      <c r="E39" s="310"/>
      <c r="F39" s="309"/>
      <c r="G39" s="310"/>
      <c r="H39" s="309"/>
      <c r="I39" s="309"/>
      <c r="J39" s="311"/>
      <c r="L39" s="63"/>
      <c r="M39" s="63"/>
      <c r="N39" s="63"/>
      <c r="O39" s="63"/>
      <c r="P39" s="63"/>
      <c r="Q39" s="63"/>
      <c r="R39" s="63"/>
      <c r="S39" s="63"/>
      <c r="T39" s="63"/>
      <c r="U39" s="63"/>
    </row>
    <row r="40" spans="1:21" ht="17.25" customHeight="1" x14ac:dyDescent="0.3">
      <c r="A40" s="302"/>
      <c r="B40" s="303"/>
      <c r="C40" s="303"/>
      <c r="D40" s="304"/>
      <c r="E40" s="305"/>
      <c r="F40" s="304"/>
      <c r="G40" s="305"/>
      <c r="H40" s="303"/>
      <c r="I40" s="312"/>
      <c r="J40" s="306"/>
      <c r="L40" s="63"/>
      <c r="M40" s="63"/>
      <c r="N40" s="63"/>
      <c r="O40" s="63"/>
      <c r="P40" s="63"/>
      <c r="Q40" s="63"/>
      <c r="R40" s="63"/>
      <c r="S40" s="63"/>
      <c r="T40" s="63"/>
      <c r="U40" s="63"/>
    </row>
    <row r="41" spans="1:21" ht="17.25" customHeight="1" thickBot="1" x14ac:dyDescent="0.35">
      <c r="A41" s="313"/>
      <c r="B41" s="314"/>
      <c r="C41" s="314"/>
      <c r="D41" s="315"/>
      <c r="E41" s="316"/>
      <c r="F41" s="315"/>
      <c r="G41" s="316"/>
      <c r="H41" s="315"/>
      <c r="I41" s="315"/>
      <c r="J41" s="317"/>
      <c r="L41" s="63"/>
      <c r="M41" s="63"/>
      <c r="N41" s="63"/>
      <c r="O41" s="63"/>
      <c r="P41" s="63"/>
      <c r="Q41" s="63"/>
      <c r="R41" s="63"/>
      <c r="S41" s="63"/>
      <c r="T41" s="63"/>
      <c r="U41" s="63"/>
    </row>
    <row r="42" spans="1:21" ht="17.25" customHeight="1" x14ac:dyDescent="0.25">
      <c r="A42" s="307"/>
      <c r="B42" s="308"/>
      <c r="C42" s="308"/>
      <c r="D42" s="309"/>
      <c r="E42" s="310"/>
      <c r="F42" s="309"/>
      <c r="G42" s="310"/>
      <c r="H42" s="308"/>
      <c r="J42" s="311"/>
      <c r="L42" s="127" t="s">
        <v>52</v>
      </c>
      <c r="M42" s="329"/>
      <c r="N42" s="329"/>
      <c r="O42" s="329"/>
      <c r="P42" s="329"/>
      <c r="Q42" s="329"/>
      <c r="R42" s="329"/>
      <c r="S42" s="329"/>
      <c r="T42" s="329"/>
      <c r="U42" s="330"/>
    </row>
    <row r="43" spans="1:21" ht="17.25" customHeight="1" x14ac:dyDescent="0.25">
      <c r="A43" s="307"/>
      <c r="B43" s="308"/>
      <c r="C43" s="308"/>
      <c r="D43" s="309"/>
      <c r="E43" s="310"/>
      <c r="F43" s="309"/>
      <c r="G43" s="310"/>
      <c r="H43" s="309"/>
      <c r="I43" s="309"/>
      <c r="J43" s="311"/>
      <c r="L43" s="331"/>
      <c r="M43" s="332"/>
      <c r="N43" s="333" t="s">
        <v>53</v>
      </c>
      <c r="O43" s="334"/>
      <c r="P43" s="333" t="s">
        <v>61</v>
      </c>
      <c r="Q43" s="334"/>
      <c r="R43" s="333" t="s">
        <v>54</v>
      </c>
      <c r="S43" s="333"/>
      <c r="T43" s="333" t="s">
        <v>20</v>
      </c>
      <c r="U43" s="335"/>
    </row>
    <row r="44" spans="1:21" ht="17.25" customHeight="1" x14ac:dyDescent="0.25">
      <c r="A44" s="302"/>
      <c r="B44" s="303"/>
      <c r="C44" s="303"/>
      <c r="D44" s="304"/>
      <c r="E44" s="305"/>
      <c r="F44" s="304"/>
      <c r="G44" s="305"/>
      <c r="H44" s="304"/>
      <c r="I44" s="304"/>
      <c r="J44" s="306"/>
      <c r="L44" s="336" t="s">
        <v>55</v>
      </c>
      <c r="M44" s="332"/>
      <c r="N44" s="337"/>
      <c r="O44" s="338"/>
      <c r="P44" s="337"/>
      <c r="Q44" s="338"/>
      <c r="R44" s="337"/>
      <c r="S44" s="65" t="str">
        <f>S21</f>
        <v>I  O</v>
      </c>
      <c r="T44" s="337"/>
      <c r="U44" s="339"/>
    </row>
    <row r="45" spans="1:21" ht="17.25" customHeight="1" thickBot="1" x14ac:dyDescent="0.3">
      <c r="A45" s="319"/>
      <c r="B45" s="320"/>
      <c r="C45" s="320"/>
      <c r="D45" s="321"/>
      <c r="E45" s="322"/>
      <c r="F45" s="321"/>
      <c r="G45" s="322"/>
      <c r="H45" s="321"/>
      <c r="I45" s="321"/>
      <c r="J45" s="323"/>
      <c r="L45" s="340" t="s">
        <v>56</v>
      </c>
      <c r="M45" s="341"/>
      <c r="N45" s="342"/>
      <c r="O45" s="343"/>
      <c r="P45" s="342"/>
      <c r="Q45" s="343"/>
      <c r="R45" s="342"/>
      <c r="S45" s="128" t="str">
        <f>S21</f>
        <v>I  O</v>
      </c>
      <c r="T45" s="342"/>
      <c r="U45" s="344"/>
    </row>
  </sheetData>
  <mergeCells count="6">
    <mergeCell ref="D2:E2"/>
    <mergeCell ref="F2:G2"/>
    <mergeCell ref="I2:J2"/>
    <mergeCell ref="D25:E25"/>
    <mergeCell ref="F25:G25"/>
    <mergeCell ref="I25:J25"/>
  </mergeCells>
  <phoneticPr fontId="3" type="noConversion"/>
  <printOptions horizontalCentered="1"/>
  <pageMargins left="2.35" right="0.15" top="0.15" bottom="2.35" header="0.27" footer="2.35"/>
  <pageSetup scale="71" orientation="portrait" verticalDpi="597" copies="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7"/>
  <sheetViews>
    <sheetView zoomScale="75" zoomScaleNormal="100" workbookViewId="0">
      <selection activeCell="M21" sqref="M21"/>
    </sheetView>
  </sheetViews>
  <sheetFormatPr defaultColWidth="9.140625" defaultRowHeight="15.75" x14ac:dyDescent="0.2"/>
  <cols>
    <col min="1" max="34" width="4.7109375" style="235" customWidth="1"/>
    <col min="35" max="16384" width="9.140625" style="235"/>
  </cols>
  <sheetData>
    <row r="1" spans="1:21" ht="18" customHeight="1" x14ac:dyDescent="0.2">
      <c r="A1" s="46" t="str">
        <f>"HOME:  "&amp;'Input Data'!B30</f>
        <v>HOME:  Anderson</v>
      </c>
      <c r="B1" s="253"/>
      <c r="C1" s="253"/>
      <c r="D1" s="253"/>
      <c r="E1" s="253"/>
      <c r="F1" s="253"/>
      <c r="G1" s="253" t="str">
        <f>"COLOR:  "&amp;'Input Data'!B31</f>
        <v>COLOR:  Red</v>
      </c>
      <c r="H1" s="253"/>
      <c r="I1" s="253"/>
      <c r="J1" s="290"/>
      <c r="L1" s="46" t="str">
        <f>"VISITOR:  "&amp;'Input Data'!B32</f>
        <v>VISITOR:  Meade</v>
      </c>
      <c r="M1" s="253"/>
      <c r="N1" s="253"/>
      <c r="O1" s="253"/>
      <c r="P1" s="253"/>
      <c r="Q1" s="253"/>
      <c r="R1" s="253" t="str">
        <f>"COLOR:  "&amp;'Input Data'!B33</f>
        <v>COLOR:  White</v>
      </c>
      <c r="S1" s="253"/>
      <c r="T1" s="253"/>
      <c r="U1" s="290"/>
    </row>
    <row r="2" spans="1:21" ht="18" customHeight="1" thickBot="1" x14ac:dyDescent="0.25">
      <c r="A2" s="270" t="str">
        <f>"COACH:  "&amp;'Input Data'!B24</f>
        <v>COACH:  Mark Peach</v>
      </c>
      <c r="B2" s="271"/>
      <c r="C2" s="271"/>
      <c r="D2" s="271"/>
      <c r="E2" s="271"/>
      <c r="F2" s="271"/>
      <c r="G2" s="291"/>
      <c r="H2" s="271"/>
      <c r="I2" s="271"/>
      <c r="J2" s="292"/>
      <c r="L2" s="270" t="str">
        <f>"COACH:  "&amp;'Input Data'!B27</f>
        <v>COACH:  Larry Mofield</v>
      </c>
      <c r="M2" s="271"/>
      <c r="N2" s="271"/>
      <c r="O2" s="271"/>
      <c r="P2" s="271"/>
      <c r="Q2" s="271"/>
      <c r="R2" s="291"/>
      <c r="S2" s="271"/>
      <c r="T2" s="271"/>
      <c r="U2" s="292"/>
    </row>
    <row r="3" spans="1:21" ht="11.25" customHeight="1" thickBot="1" x14ac:dyDescent="0.25"/>
    <row r="4" spans="1:21" ht="18" customHeight="1" thickBot="1" x14ac:dyDescent="0.25">
      <c r="A4" s="230" t="s">
        <v>26</v>
      </c>
      <c r="B4" s="231"/>
      <c r="C4" s="231"/>
      <c r="D4" s="231"/>
      <c r="E4" s="231"/>
      <c r="F4" s="232"/>
      <c r="G4" s="233" t="s">
        <v>27</v>
      </c>
      <c r="H4" s="233" t="s">
        <v>28</v>
      </c>
      <c r="I4" s="233" t="s">
        <v>29</v>
      </c>
      <c r="J4" s="234" t="s">
        <v>28</v>
      </c>
      <c r="L4" s="230" t="s">
        <v>26</v>
      </c>
      <c r="M4" s="231"/>
      <c r="N4" s="231"/>
      <c r="O4" s="231"/>
      <c r="P4" s="231"/>
      <c r="Q4" s="232"/>
      <c r="R4" s="233" t="s">
        <v>27</v>
      </c>
      <c r="S4" s="233" t="s">
        <v>28</v>
      </c>
      <c r="T4" s="233" t="s">
        <v>29</v>
      </c>
      <c r="U4" s="234" t="s">
        <v>28</v>
      </c>
    </row>
    <row r="5" spans="1:21" ht="18" customHeight="1" x14ac:dyDescent="0.2">
      <c r="A5" s="236"/>
      <c r="B5" s="237"/>
      <c r="C5" s="238"/>
      <c r="D5" s="239"/>
      <c r="E5" s="240"/>
      <c r="G5" s="236"/>
      <c r="H5" s="240"/>
      <c r="I5" s="236"/>
      <c r="J5" s="240"/>
      <c r="L5" s="236"/>
      <c r="M5" s="237"/>
      <c r="N5" s="238"/>
      <c r="O5" s="239"/>
      <c r="P5" s="240"/>
      <c r="R5" s="236"/>
      <c r="S5" s="240"/>
      <c r="T5" s="236"/>
      <c r="U5" s="240"/>
    </row>
    <row r="6" spans="1:21" ht="18" customHeight="1" x14ac:dyDescent="0.2">
      <c r="A6" s="241"/>
      <c r="B6" s="242"/>
      <c r="C6" s="243"/>
      <c r="D6" s="244"/>
      <c r="E6" s="245"/>
      <c r="G6" s="241"/>
      <c r="H6" s="245"/>
      <c r="I6" s="241"/>
      <c r="J6" s="245"/>
      <c r="L6" s="241"/>
      <c r="M6" s="242"/>
      <c r="N6" s="243"/>
      <c r="O6" s="244"/>
      <c r="P6" s="245"/>
      <c r="R6" s="241"/>
      <c r="S6" s="245"/>
      <c r="T6" s="241"/>
      <c r="U6" s="245"/>
    </row>
    <row r="7" spans="1:21" ht="18" customHeight="1" x14ac:dyDescent="0.2">
      <c r="A7" s="241"/>
      <c r="B7" s="242"/>
      <c r="C7" s="243"/>
      <c r="D7" s="243"/>
      <c r="E7" s="245"/>
      <c r="G7" s="241"/>
      <c r="H7" s="245"/>
      <c r="I7" s="241"/>
      <c r="J7" s="245"/>
      <c r="L7" s="241"/>
      <c r="P7" s="245"/>
      <c r="R7" s="241"/>
      <c r="S7" s="245"/>
      <c r="T7" s="241"/>
      <c r="U7" s="245"/>
    </row>
    <row r="8" spans="1:21" ht="18" customHeight="1" thickBot="1" x14ac:dyDescent="0.25">
      <c r="A8" s="246"/>
      <c r="B8" s="247"/>
      <c r="C8" s="248"/>
      <c r="D8" s="249"/>
      <c r="E8" s="250"/>
      <c r="F8" s="251"/>
      <c r="G8" s="246"/>
      <c r="H8" s="252"/>
      <c r="I8" s="246"/>
      <c r="J8" s="252"/>
      <c r="L8" s="246"/>
      <c r="M8" s="247"/>
      <c r="N8" s="248"/>
      <c r="O8" s="249"/>
      <c r="P8" s="252"/>
      <c r="Q8" s="251"/>
      <c r="R8" s="246"/>
      <c r="S8" s="252"/>
      <c r="T8" s="246"/>
      <c r="U8" s="252"/>
    </row>
    <row r="9" spans="1:21" ht="11.25" customHeight="1" thickBot="1" x14ac:dyDescent="0.25"/>
    <row r="10" spans="1:21" ht="18" customHeight="1" x14ac:dyDescent="0.2">
      <c r="A10" s="46" t="s">
        <v>3</v>
      </c>
      <c r="B10" s="253"/>
      <c r="C10" s="253"/>
      <c r="D10" s="254" t="s">
        <v>31</v>
      </c>
      <c r="E10" s="255"/>
      <c r="F10" s="256"/>
      <c r="G10" s="253"/>
      <c r="H10" s="254" t="s">
        <v>32</v>
      </c>
      <c r="I10" s="255"/>
      <c r="J10" s="257"/>
      <c r="L10" s="46" t="str">
        <f>A10</f>
        <v>Time</v>
      </c>
      <c r="M10" s="253"/>
      <c r="N10" s="253"/>
      <c r="O10" s="254" t="str">
        <f>D10</f>
        <v>First Half</v>
      </c>
      <c r="P10" s="255"/>
      <c r="Q10" s="256"/>
      <c r="R10" s="253"/>
      <c r="S10" s="254" t="str">
        <f t="shared" ref="P10:U11" si="0">H10</f>
        <v>Second Half</v>
      </c>
      <c r="T10" s="255"/>
      <c r="U10" s="257"/>
    </row>
    <row r="11" spans="1:21" ht="18" customHeight="1" x14ac:dyDescent="0.2">
      <c r="A11" s="258" t="s">
        <v>30</v>
      </c>
      <c r="B11" s="47"/>
      <c r="C11" s="47"/>
      <c r="D11" s="259">
        <v>1</v>
      </c>
      <c r="E11" s="260">
        <v>2</v>
      </c>
      <c r="F11" s="261">
        <v>3</v>
      </c>
      <c r="G11" s="262"/>
      <c r="H11" s="259">
        <v>1</v>
      </c>
      <c r="I11" s="260">
        <v>2</v>
      </c>
      <c r="J11" s="263">
        <v>3</v>
      </c>
      <c r="L11" s="258" t="str">
        <f>A11</f>
        <v>Outs</v>
      </c>
      <c r="M11" s="47"/>
      <c r="N11" s="47"/>
      <c r="O11" s="259">
        <f>D11</f>
        <v>1</v>
      </c>
      <c r="P11" s="260">
        <f t="shared" si="0"/>
        <v>2</v>
      </c>
      <c r="Q11" s="261">
        <f t="shared" si="0"/>
        <v>3</v>
      </c>
      <c r="R11" s="262"/>
      <c r="S11" s="259">
        <f t="shared" si="0"/>
        <v>1</v>
      </c>
      <c r="T11" s="260">
        <f t="shared" si="0"/>
        <v>2</v>
      </c>
      <c r="U11" s="263">
        <f t="shared" si="0"/>
        <v>3</v>
      </c>
    </row>
    <row r="12" spans="1:21" ht="11.25" customHeight="1" x14ac:dyDescent="0.2">
      <c r="A12" s="258"/>
      <c r="B12" s="47"/>
      <c r="C12" s="47"/>
      <c r="D12" s="262"/>
      <c r="E12" s="262"/>
      <c r="F12" s="262"/>
      <c r="G12" s="262"/>
      <c r="H12" s="262"/>
      <c r="I12" s="262"/>
      <c r="J12" s="264"/>
      <c r="L12" s="258"/>
      <c r="M12" s="47"/>
      <c r="N12" s="47"/>
      <c r="O12" s="47"/>
      <c r="P12" s="47"/>
      <c r="Q12" s="47"/>
      <c r="R12" s="47"/>
      <c r="S12" s="47"/>
      <c r="T12" s="47"/>
      <c r="U12" s="265"/>
    </row>
    <row r="13" spans="1:21" ht="18" customHeight="1" x14ac:dyDescent="0.2">
      <c r="A13" s="258" t="s">
        <v>33</v>
      </c>
      <c r="B13" s="47"/>
      <c r="C13" s="47"/>
      <c r="D13" s="266" t="s">
        <v>50</v>
      </c>
      <c r="E13" s="266" t="s">
        <v>50</v>
      </c>
      <c r="F13" s="266" t="s">
        <v>50</v>
      </c>
      <c r="G13" s="262"/>
      <c r="H13" s="266" t="s">
        <v>51</v>
      </c>
      <c r="I13" s="266" t="s">
        <v>51</v>
      </c>
      <c r="J13" s="267" t="s">
        <v>51</v>
      </c>
      <c r="L13" s="258" t="str">
        <f>A13</f>
        <v>Period</v>
      </c>
      <c r="M13" s="47"/>
      <c r="N13" s="47"/>
      <c r="O13" s="266" t="str">
        <f>D13</f>
        <v>1  2</v>
      </c>
      <c r="P13" s="266" t="str">
        <f t="shared" ref="P13:U13" si="1">E13</f>
        <v>1  2</v>
      </c>
      <c r="Q13" s="266" t="str">
        <f t="shared" si="1"/>
        <v>1  2</v>
      </c>
      <c r="R13" s="262"/>
      <c r="S13" s="266" t="str">
        <f t="shared" si="1"/>
        <v>3  4</v>
      </c>
      <c r="T13" s="266" t="str">
        <f t="shared" si="1"/>
        <v>3  4</v>
      </c>
      <c r="U13" s="267" t="str">
        <f t="shared" si="1"/>
        <v>3  4</v>
      </c>
    </row>
    <row r="14" spans="1:21" ht="18" customHeight="1" x14ac:dyDescent="0.2">
      <c r="A14" s="258" t="s">
        <v>3</v>
      </c>
      <c r="B14" s="47"/>
      <c r="C14" s="47"/>
      <c r="D14" s="268"/>
      <c r="E14" s="268"/>
      <c r="F14" s="268"/>
      <c r="G14" s="47"/>
      <c r="H14" s="268"/>
      <c r="I14" s="268"/>
      <c r="J14" s="269"/>
      <c r="L14" s="258" t="str">
        <f>A14</f>
        <v>Time</v>
      </c>
      <c r="M14" s="47"/>
      <c r="N14" s="47"/>
      <c r="O14" s="268"/>
      <c r="P14" s="268"/>
      <c r="Q14" s="268"/>
      <c r="R14" s="47"/>
      <c r="S14" s="268"/>
      <c r="T14" s="268"/>
      <c r="U14" s="269"/>
    </row>
    <row r="15" spans="1:21" ht="18" customHeight="1" thickBot="1" x14ac:dyDescent="0.25">
      <c r="A15" s="270" t="s">
        <v>34</v>
      </c>
      <c r="B15" s="271"/>
      <c r="C15" s="271"/>
      <c r="D15" s="272"/>
      <c r="E15" s="272"/>
      <c r="F15" s="272"/>
      <c r="G15" s="271"/>
      <c r="H15" s="272"/>
      <c r="I15" s="272"/>
      <c r="J15" s="273"/>
      <c r="L15" s="270" t="str">
        <f>A15</f>
        <v>Player #</v>
      </c>
      <c r="M15" s="271"/>
      <c r="N15" s="271"/>
      <c r="O15" s="272"/>
      <c r="P15" s="272"/>
      <c r="Q15" s="272"/>
      <c r="R15" s="271"/>
      <c r="S15" s="272"/>
      <c r="T15" s="272"/>
      <c r="U15" s="273"/>
    </row>
    <row r="16" spans="1:21" ht="11.25" customHeight="1" thickBot="1" x14ac:dyDescent="0.25"/>
    <row r="17" spans="1:21" ht="18" customHeight="1" x14ac:dyDescent="0.2">
      <c r="A17" s="274" t="s">
        <v>35</v>
      </c>
      <c r="B17" s="232"/>
      <c r="C17" s="232" t="s">
        <v>36</v>
      </c>
      <c r="D17" s="232" t="s">
        <v>37</v>
      </c>
      <c r="E17" s="232" t="s">
        <v>38</v>
      </c>
      <c r="F17" s="232" t="s">
        <v>29</v>
      </c>
      <c r="G17" s="232" t="s">
        <v>39</v>
      </c>
      <c r="H17" s="232" t="s">
        <v>40</v>
      </c>
      <c r="I17" s="232"/>
      <c r="J17" s="275"/>
      <c r="L17" s="276" t="str">
        <f>A17</f>
        <v>Toss:</v>
      </c>
      <c r="M17" s="238"/>
      <c r="N17" s="238" t="str">
        <f t="shared" ref="N17:S18" si="2">C17</f>
        <v>W</v>
      </c>
      <c r="O17" s="238" t="str">
        <f t="shared" si="2"/>
        <v>L</v>
      </c>
      <c r="P17" s="238" t="str">
        <f t="shared" si="2"/>
        <v>D</v>
      </c>
      <c r="Q17" s="238" t="str">
        <f t="shared" si="2"/>
        <v>K</v>
      </c>
      <c r="R17" s="238" t="str">
        <f t="shared" si="2"/>
        <v>R</v>
      </c>
      <c r="S17" s="238" t="str">
        <f t="shared" si="2"/>
        <v>Goal:</v>
      </c>
      <c r="T17" s="238"/>
      <c r="U17" s="277"/>
    </row>
    <row r="18" spans="1:21" ht="18" customHeight="1" thickBot="1" x14ac:dyDescent="0.25">
      <c r="A18" s="278" t="s">
        <v>41</v>
      </c>
      <c r="B18" s="248"/>
      <c r="C18" s="248" t="s">
        <v>36</v>
      </c>
      <c r="D18" s="248" t="s">
        <v>37</v>
      </c>
      <c r="E18" s="248"/>
      <c r="F18" s="248" t="s">
        <v>42</v>
      </c>
      <c r="G18" s="248"/>
      <c r="H18" s="248" t="s">
        <v>43</v>
      </c>
      <c r="I18" s="248"/>
      <c r="J18" s="279"/>
      <c r="L18" s="278" t="str">
        <f>A18</f>
        <v>OT:</v>
      </c>
      <c r="M18" s="248"/>
      <c r="N18" s="248" t="str">
        <f t="shared" si="2"/>
        <v>W</v>
      </c>
      <c r="O18" s="248" t="str">
        <f t="shared" si="2"/>
        <v>L</v>
      </c>
      <c r="P18" s="248"/>
      <c r="Q18" s="248" t="str">
        <f t="shared" si="2"/>
        <v>Odd</v>
      </c>
      <c r="R18" s="248"/>
      <c r="S18" s="248" t="str">
        <f t="shared" si="2"/>
        <v>Even</v>
      </c>
      <c r="T18" s="248"/>
      <c r="U18" s="279"/>
    </row>
    <row r="19" spans="1:21" ht="11.25" customHeight="1" thickBot="1" x14ac:dyDescent="0.25"/>
    <row r="20" spans="1:21" ht="18" customHeight="1" x14ac:dyDescent="0.2">
      <c r="A20" s="274" t="s">
        <v>17</v>
      </c>
      <c r="B20" s="232"/>
      <c r="C20" s="280"/>
      <c r="D20" s="281"/>
      <c r="E20" s="281"/>
      <c r="F20" s="281"/>
      <c r="G20" s="281"/>
      <c r="H20" s="281"/>
      <c r="I20" s="281"/>
      <c r="J20" s="275"/>
      <c r="L20" s="274" t="str">
        <f>A20</f>
        <v>Score</v>
      </c>
      <c r="M20" s="232"/>
      <c r="N20" s="280"/>
      <c r="O20" s="281"/>
      <c r="P20" s="281"/>
      <c r="Q20" s="281"/>
      <c r="R20" s="281"/>
      <c r="S20" s="281"/>
      <c r="T20" s="281"/>
      <c r="U20" s="275"/>
    </row>
    <row r="21" spans="1:21" ht="18" customHeight="1" thickBot="1" x14ac:dyDescent="0.25">
      <c r="A21" s="282"/>
      <c r="C21" s="283"/>
      <c r="D21" s="284"/>
      <c r="E21" s="284"/>
      <c r="F21" s="284"/>
      <c r="G21" s="284"/>
      <c r="H21" s="284"/>
      <c r="I21" s="284"/>
      <c r="J21" s="285"/>
      <c r="L21" s="282"/>
      <c r="N21" s="283"/>
      <c r="O21" s="284"/>
      <c r="P21" s="284"/>
      <c r="Q21" s="284"/>
      <c r="R21" s="284"/>
      <c r="S21" s="284"/>
      <c r="T21" s="284"/>
      <c r="U21" s="285"/>
    </row>
    <row r="22" spans="1:21" ht="18" customHeight="1" x14ac:dyDescent="0.2">
      <c r="A22" s="282" t="s">
        <v>3</v>
      </c>
      <c r="C22" s="286"/>
      <c r="D22" s="287"/>
      <c r="E22" s="287"/>
      <c r="F22" s="287"/>
      <c r="G22" s="287"/>
      <c r="H22" s="287"/>
      <c r="I22" s="287"/>
      <c r="J22" s="288"/>
      <c r="L22" s="282" t="str">
        <f>A22</f>
        <v>Time</v>
      </c>
      <c r="N22" s="286"/>
      <c r="O22" s="287"/>
      <c r="P22" s="287"/>
      <c r="Q22" s="287"/>
      <c r="R22" s="287"/>
      <c r="S22" s="287"/>
      <c r="T22" s="287"/>
      <c r="U22" s="288"/>
    </row>
    <row r="23" spans="1:21" ht="18" customHeight="1" thickBot="1" x14ac:dyDescent="0.25">
      <c r="A23" s="289"/>
      <c r="B23" s="251"/>
      <c r="C23" s="283"/>
      <c r="D23" s="284"/>
      <c r="E23" s="284"/>
      <c r="F23" s="284"/>
      <c r="G23" s="284"/>
      <c r="H23" s="284"/>
      <c r="I23" s="284"/>
      <c r="J23" s="285"/>
      <c r="L23" s="289"/>
      <c r="M23" s="251"/>
      <c r="N23" s="283"/>
      <c r="O23" s="284"/>
      <c r="P23" s="284"/>
      <c r="Q23" s="284"/>
      <c r="R23" s="284"/>
      <c r="S23" s="284"/>
      <c r="T23" s="284"/>
      <c r="U23" s="285"/>
    </row>
    <row r="24" spans="1:21" ht="27" customHeight="1" thickBot="1" x14ac:dyDescent="0.25"/>
    <row r="25" spans="1:21" ht="18" customHeight="1" x14ac:dyDescent="0.2">
      <c r="A25" s="46" t="str">
        <f>"HOME:  "&amp;'Input Data'!B30</f>
        <v>HOME:  Anderson</v>
      </c>
      <c r="B25" s="253"/>
      <c r="C25" s="253"/>
      <c r="D25" s="253"/>
      <c r="E25" s="253"/>
      <c r="F25" s="253"/>
      <c r="G25" s="253" t="str">
        <f>"COLOR:  "&amp;'Input Data'!B31</f>
        <v>COLOR:  Red</v>
      </c>
      <c r="H25" s="253"/>
      <c r="I25" s="253"/>
      <c r="J25" s="290"/>
      <c r="L25" s="46" t="str">
        <f>"VISITOR:  "&amp;'Input Data'!B32</f>
        <v>VISITOR:  Meade</v>
      </c>
      <c r="M25" s="253"/>
      <c r="N25" s="253"/>
      <c r="O25" s="253"/>
      <c r="P25" s="253"/>
      <c r="Q25" s="253"/>
      <c r="R25" s="253" t="str">
        <f>"COLOR:  "&amp;'Input Data'!B33</f>
        <v>COLOR:  White</v>
      </c>
      <c r="S25" s="253"/>
      <c r="T25" s="253"/>
      <c r="U25" s="290"/>
    </row>
    <row r="26" spans="1:21" ht="18" customHeight="1" thickBot="1" x14ac:dyDescent="0.25">
      <c r="A26" s="270" t="str">
        <f>"COACH:  "&amp;'Input Data'!B24</f>
        <v>COACH:  Mark Peach</v>
      </c>
      <c r="B26" s="271"/>
      <c r="C26" s="271"/>
      <c r="D26" s="271"/>
      <c r="E26" s="271"/>
      <c r="F26" s="271"/>
      <c r="G26" s="291"/>
      <c r="H26" s="271"/>
      <c r="I26" s="271"/>
      <c r="J26" s="292"/>
      <c r="L26" s="270" t="str">
        <f>"COACH:  "&amp;'Input Data'!$B$27</f>
        <v>COACH:  Larry Mofield</v>
      </c>
      <c r="M26" s="271"/>
      <c r="N26" s="271"/>
      <c r="O26" s="271"/>
      <c r="P26" s="271"/>
      <c r="Q26" s="271"/>
      <c r="R26" s="291"/>
      <c r="S26" s="271"/>
      <c r="T26" s="271"/>
      <c r="U26" s="292"/>
    </row>
    <row r="27" spans="1:21" ht="11.25" customHeight="1" thickBot="1" x14ac:dyDescent="0.25"/>
    <row r="28" spans="1:21" ht="18" customHeight="1" thickBot="1" x14ac:dyDescent="0.25">
      <c r="A28" s="230" t="s">
        <v>26</v>
      </c>
      <c r="B28" s="231"/>
      <c r="C28" s="231"/>
      <c r="D28" s="231"/>
      <c r="E28" s="231"/>
      <c r="F28" s="232"/>
      <c r="G28" s="233" t="s">
        <v>27</v>
      </c>
      <c r="H28" s="233" t="s">
        <v>28</v>
      </c>
      <c r="I28" s="233" t="s">
        <v>29</v>
      </c>
      <c r="J28" s="234" t="s">
        <v>28</v>
      </c>
      <c r="L28" s="230" t="s">
        <v>26</v>
      </c>
      <c r="M28" s="231"/>
      <c r="N28" s="231"/>
      <c r="O28" s="231"/>
      <c r="P28" s="231"/>
      <c r="Q28" s="232"/>
      <c r="R28" s="233" t="s">
        <v>27</v>
      </c>
      <c r="S28" s="233" t="s">
        <v>28</v>
      </c>
      <c r="T28" s="233" t="s">
        <v>29</v>
      </c>
      <c r="U28" s="234" t="s">
        <v>28</v>
      </c>
    </row>
    <row r="29" spans="1:21" ht="18" customHeight="1" x14ac:dyDescent="0.2">
      <c r="A29" s="236"/>
      <c r="B29" s="237"/>
      <c r="C29" s="238"/>
      <c r="D29" s="239"/>
      <c r="E29" s="240"/>
      <c r="G29" s="236"/>
      <c r="H29" s="240"/>
      <c r="I29" s="236"/>
      <c r="J29" s="240"/>
      <c r="L29" s="236"/>
      <c r="M29" s="237"/>
      <c r="N29" s="238"/>
      <c r="O29" s="239"/>
      <c r="P29" s="240"/>
      <c r="R29" s="236"/>
      <c r="S29" s="240"/>
      <c r="T29" s="236"/>
      <c r="U29" s="240"/>
    </row>
    <row r="30" spans="1:21" ht="18" customHeight="1" x14ac:dyDescent="0.2">
      <c r="A30" s="241"/>
      <c r="B30" s="242"/>
      <c r="C30" s="243"/>
      <c r="D30" s="244"/>
      <c r="E30" s="245"/>
      <c r="G30" s="241"/>
      <c r="H30" s="245"/>
      <c r="I30" s="241"/>
      <c r="J30" s="245"/>
      <c r="L30" s="241"/>
      <c r="M30" s="242"/>
      <c r="N30" s="243"/>
      <c r="O30" s="244"/>
      <c r="P30" s="245"/>
      <c r="R30" s="241"/>
      <c r="S30" s="245"/>
      <c r="T30" s="241"/>
      <c r="U30" s="245"/>
    </row>
    <row r="31" spans="1:21" ht="18" customHeight="1" x14ac:dyDescent="0.2">
      <c r="A31" s="241"/>
      <c r="B31" s="242"/>
      <c r="C31" s="243"/>
      <c r="D31" s="243"/>
      <c r="E31" s="245"/>
      <c r="G31" s="241"/>
      <c r="H31" s="245"/>
      <c r="I31" s="241"/>
      <c r="J31" s="245"/>
      <c r="L31" s="241"/>
      <c r="P31" s="245"/>
      <c r="R31" s="241"/>
      <c r="S31" s="245"/>
      <c r="T31" s="241"/>
      <c r="U31" s="245"/>
    </row>
    <row r="32" spans="1:21" ht="18" customHeight="1" thickBot="1" x14ac:dyDescent="0.25">
      <c r="A32" s="246"/>
      <c r="B32" s="247"/>
      <c r="C32" s="248"/>
      <c r="D32" s="249"/>
      <c r="E32" s="250"/>
      <c r="F32" s="251"/>
      <c r="G32" s="246"/>
      <c r="H32" s="252"/>
      <c r="I32" s="246"/>
      <c r="J32" s="252"/>
      <c r="L32" s="246"/>
      <c r="M32" s="247"/>
      <c r="N32" s="248"/>
      <c r="O32" s="249"/>
      <c r="P32" s="252"/>
      <c r="Q32" s="251"/>
      <c r="R32" s="246"/>
      <c r="S32" s="252"/>
      <c r="T32" s="246"/>
      <c r="U32" s="252"/>
    </row>
    <row r="33" spans="1:21" ht="11.25" customHeight="1" thickBot="1" x14ac:dyDescent="0.25"/>
    <row r="34" spans="1:21" ht="18" customHeight="1" x14ac:dyDescent="0.2">
      <c r="A34" s="46" t="s">
        <v>3</v>
      </c>
      <c r="B34" s="253"/>
      <c r="C34" s="253"/>
      <c r="D34" s="254" t="s">
        <v>31</v>
      </c>
      <c r="E34" s="255"/>
      <c r="F34" s="256"/>
      <c r="G34" s="253"/>
      <c r="H34" s="254" t="s">
        <v>32</v>
      </c>
      <c r="I34" s="255"/>
      <c r="J34" s="257"/>
      <c r="L34" s="46" t="str">
        <f>A34</f>
        <v>Time</v>
      </c>
      <c r="M34" s="253"/>
      <c r="N34" s="253"/>
      <c r="O34" s="254" t="str">
        <f>D34</f>
        <v>First Half</v>
      </c>
      <c r="P34" s="255"/>
      <c r="Q34" s="256"/>
      <c r="R34" s="253"/>
      <c r="S34" s="254" t="str">
        <f t="shared" ref="P34:U35" si="3">H34</f>
        <v>Second Half</v>
      </c>
      <c r="T34" s="255"/>
      <c r="U34" s="257"/>
    </row>
    <row r="35" spans="1:21" ht="18" customHeight="1" x14ac:dyDescent="0.2">
      <c r="A35" s="258" t="s">
        <v>30</v>
      </c>
      <c r="B35" s="47"/>
      <c r="C35" s="47"/>
      <c r="D35" s="259">
        <v>1</v>
      </c>
      <c r="E35" s="260">
        <v>2</v>
      </c>
      <c r="F35" s="261">
        <v>3</v>
      </c>
      <c r="G35" s="262"/>
      <c r="H35" s="259">
        <v>1</v>
      </c>
      <c r="I35" s="260">
        <v>2</v>
      </c>
      <c r="J35" s="263">
        <v>3</v>
      </c>
      <c r="L35" s="258" t="str">
        <f>A35</f>
        <v>Outs</v>
      </c>
      <c r="M35" s="47"/>
      <c r="N35" s="47"/>
      <c r="O35" s="259">
        <f>D35</f>
        <v>1</v>
      </c>
      <c r="P35" s="260">
        <f t="shared" si="3"/>
        <v>2</v>
      </c>
      <c r="Q35" s="261">
        <f t="shared" si="3"/>
        <v>3</v>
      </c>
      <c r="R35" s="262"/>
      <c r="S35" s="259">
        <f t="shared" si="3"/>
        <v>1</v>
      </c>
      <c r="T35" s="260">
        <f t="shared" si="3"/>
        <v>2</v>
      </c>
      <c r="U35" s="263">
        <f t="shared" si="3"/>
        <v>3</v>
      </c>
    </row>
    <row r="36" spans="1:21" ht="11.25" customHeight="1" x14ac:dyDescent="0.2">
      <c r="A36" s="258"/>
      <c r="B36" s="47"/>
      <c r="C36" s="47"/>
      <c r="D36" s="262"/>
      <c r="E36" s="262"/>
      <c r="F36" s="262"/>
      <c r="G36" s="262"/>
      <c r="H36" s="262"/>
      <c r="I36" s="262"/>
      <c r="J36" s="264"/>
      <c r="L36" s="258"/>
      <c r="M36" s="47"/>
      <c r="N36" s="47"/>
      <c r="O36" s="47"/>
      <c r="P36" s="47"/>
      <c r="Q36" s="47"/>
      <c r="R36" s="47"/>
      <c r="S36" s="47"/>
      <c r="T36" s="47"/>
      <c r="U36" s="265"/>
    </row>
    <row r="37" spans="1:21" ht="18" customHeight="1" x14ac:dyDescent="0.2">
      <c r="A37" s="258" t="s">
        <v>33</v>
      </c>
      <c r="B37" s="47"/>
      <c r="C37" s="47"/>
      <c r="D37" s="266" t="s">
        <v>50</v>
      </c>
      <c r="E37" s="266" t="s">
        <v>50</v>
      </c>
      <c r="F37" s="266" t="s">
        <v>50</v>
      </c>
      <c r="G37" s="262"/>
      <c r="H37" s="266" t="s">
        <v>51</v>
      </c>
      <c r="I37" s="266" t="s">
        <v>51</v>
      </c>
      <c r="J37" s="267" t="s">
        <v>51</v>
      </c>
      <c r="L37" s="258" t="str">
        <f>A37</f>
        <v>Period</v>
      </c>
      <c r="M37" s="47"/>
      <c r="N37" s="47"/>
      <c r="O37" s="266" t="str">
        <f>D37</f>
        <v>1  2</v>
      </c>
      <c r="P37" s="266" t="str">
        <f t="shared" ref="P37:U37" si="4">E37</f>
        <v>1  2</v>
      </c>
      <c r="Q37" s="266" t="str">
        <f t="shared" si="4"/>
        <v>1  2</v>
      </c>
      <c r="R37" s="262"/>
      <c r="S37" s="266" t="str">
        <f t="shared" si="4"/>
        <v>3  4</v>
      </c>
      <c r="T37" s="266" t="str">
        <f t="shared" si="4"/>
        <v>3  4</v>
      </c>
      <c r="U37" s="267" t="str">
        <f t="shared" si="4"/>
        <v>3  4</v>
      </c>
    </row>
    <row r="38" spans="1:21" ht="18" customHeight="1" x14ac:dyDescent="0.2">
      <c r="A38" s="258" t="s">
        <v>3</v>
      </c>
      <c r="B38" s="47"/>
      <c r="C38" s="47"/>
      <c r="D38" s="268"/>
      <c r="E38" s="268"/>
      <c r="F38" s="268"/>
      <c r="G38" s="47"/>
      <c r="H38" s="268"/>
      <c r="I38" s="268"/>
      <c r="J38" s="269"/>
      <c r="L38" s="258" t="str">
        <f>A38</f>
        <v>Time</v>
      </c>
      <c r="M38" s="47"/>
      <c r="N38" s="47"/>
      <c r="O38" s="268"/>
      <c r="P38" s="268"/>
      <c r="Q38" s="268"/>
      <c r="R38" s="47"/>
      <c r="S38" s="268"/>
      <c r="T38" s="268"/>
      <c r="U38" s="269"/>
    </row>
    <row r="39" spans="1:21" ht="18" customHeight="1" thickBot="1" x14ac:dyDescent="0.25">
      <c r="A39" s="270" t="s">
        <v>34</v>
      </c>
      <c r="B39" s="271"/>
      <c r="C39" s="271"/>
      <c r="D39" s="272"/>
      <c r="E39" s="272"/>
      <c r="F39" s="272"/>
      <c r="G39" s="271"/>
      <c r="H39" s="272"/>
      <c r="I39" s="272"/>
      <c r="J39" s="273"/>
      <c r="L39" s="270" t="str">
        <f>A39</f>
        <v>Player #</v>
      </c>
      <c r="M39" s="271"/>
      <c r="N39" s="271"/>
      <c r="O39" s="272"/>
      <c r="P39" s="272"/>
      <c r="Q39" s="272"/>
      <c r="R39" s="271"/>
      <c r="S39" s="272"/>
      <c r="T39" s="272"/>
      <c r="U39" s="273"/>
    </row>
    <row r="40" spans="1:21" ht="11.25" customHeight="1" thickBot="1" x14ac:dyDescent="0.25"/>
    <row r="41" spans="1:21" ht="18" customHeight="1" x14ac:dyDescent="0.2">
      <c r="A41" s="274" t="s">
        <v>35</v>
      </c>
      <c r="B41" s="232"/>
      <c r="C41" s="232" t="s">
        <v>36</v>
      </c>
      <c r="D41" s="232" t="s">
        <v>37</v>
      </c>
      <c r="E41" s="232" t="s">
        <v>38</v>
      </c>
      <c r="F41" s="232" t="s">
        <v>29</v>
      </c>
      <c r="G41" s="232" t="s">
        <v>39</v>
      </c>
      <c r="H41" s="232" t="s">
        <v>40</v>
      </c>
      <c r="I41" s="232"/>
      <c r="J41" s="275"/>
      <c r="L41" s="276" t="str">
        <f>A41</f>
        <v>Toss:</v>
      </c>
      <c r="M41" s="238"/>
      <c r="N41" s="238" t="str">
        <f t="shared" ref="N41:S42" si="5">C41</f>
        <v>W</v>
      </c>
      <c r="O41" s="238" t="str">
        <f t="shared" si="5"/>
        <v>L</v>
      </c>
      <c r="P41" s="238" t="str">
        <f t="shared" si="5"/>
        <v>D</v>
      </c>
      <c r="Q41" s="238" t="str">
        <f t="shared" si="5"/>
        <v>K</v>
      </c>
      <c r="R41" s="238" t="str">
        <f t="shared" si="5"/>
        <v>R</v>
      </c>
      <c r="S41" s="238" t="str">
        <f t="shared" si="5"/>
        <v>Goal:</v>
      </c>
      <c r="T41" s="238"/>
      <c r="U41" s="277"/>
    </row>
    <row r="42" spans="1:21" ht="18" customHeight="1" thickBot="1" x14ac:dyDescent="0.25">
      <c r="A42" s="278" t="s">
        <v>41</v>
      </c>
      <c r="B42" s="248"/>
      <c r="C42" s="248" t="s">
        <v>36</v>
      </c>
      <c r="D42" s="248" t="s">
        <v>37</v>
      </c>
      <c r="E42" s="248"/>
      <c r="F42" s="248" t="s">
        <v>42</v>
      </c>
      <c r="G42" s="248"/>
      <c r="H42" s="248" t="s">
        <v>43</v>
      </c>
      <c r="I42" s="248"/>
      <c r="J42" s="279"/>
      <c r="L42" s="278" t="str">
        <f>A42</f>
        <v>OT:</v>
      </c>
      <c r="M42" s="248"/>
      <c r="N42" s="248" t="str">
        <f t="shared" si="5"/>
        <v>W</v>
      </c>
      <c r="O42" s="248" t="str">
        <f t="shared" si="5"/>
        <v>L</v>
      </c>
      <c r="P42" s="248"/>
      <c r="Q42" s="248" t="str">
        <f t="shared" si="5"/>
        <v>Odd</v>
      </c>
      <c r="R42" s="248"/>
      <c r="S42" s="248" t="str">
        <f t="shared" si="5"/>
        <v>Even</v>
      </c>
      <c r="T42" s="248"/>
      <c r="U42" s="279"/>
    </row>
    <row r="43" spans="1:21" ht="11.25" customHeight="1" thickBot="1" x14ac:dyDescent="0.25"/>
    <row r="44" spans="1:21" ht="18" customHeight="1" x14ac:dyDescent="0.2">
      <c r="A44" s="274" t="s">
        <v>17</v>
      </c>
      <c r="B44" s="232"/>
      <c r="C44" s="280"/>
      <c r="D44" s="281"/>
      <c r="E44" s="281"/>
      <c r="F44" s="281"/>
      <c r="G44" s="281"/>
      <c r="H44" s="281"/>
      <c r="I44" s="281"/>
      <c r="J44" s="275"/>
      <c r="L44" s="274" t="str">
        <f>A44</f>
        <v>Score</v>
      </c>
      <c r="M44" s="232"/>
      <c r="N44" s="280"/>
      <c r="O44" s="281"/>
      <c r="P44" s="281"/>
      <c r="Q44" s="281"/>
      <c r="R44" s="281"/>
      <c r="S44" s="281"/>
      <c r="T44" s="281"/>
      <c r="U44" s="275"/>
    </row>
    <row r="45" spans="1:21" ht="18" customHeight="1" thickBot="1" x14ac:dyDescent="0.25">
      <c r="A45" s="282"/>
      <c r="C45" s="283"/>
      <c r="D45" s="284"/>
      <c r="E45" s="284"/>
      <c r="F45" s="284"/>
      <c r="G45" s="284"/>
      <c r="H45" s="284"/>
      <c r="I45" s="284"/>
      <c r="J45" s="285"/>
      <c r="L45" s="282"/>
      <c r="N45" s="283"/>
      <c r="O45" s="284"/>
      <c r="P45" s="284"/>
      <c r="Q45" s="284"/>
      <c r="R45" s="284"/>
      <c r="S45" s="284"/>
      <c r="T45" s="284"/>
      <c r="U45" s="285"/>
    </row>
    <row r="46" spans="1:21" ht="18" customHeight="1" x14ac:dyDescent="0.2">
      <c r="A46" s="282" t="s">
        <v>3</v>
      </c>
      <c r="C46" s="286"/>
      <c r="D46" s="287"/>
      <c r="E46" s="287"/>
      <c r="F46" s="287"/>
      <c r="G46" s="287"/>
      <c r="H46" s="287"/>
      <c r="I46" s="287"/>
      <c r="J46" s="288"/>
      <c r="L46" s="282" t="str">
        <f>A46</f>
        <v>Time</v>
      </c>
      <c r="N46" s="286"/>
      <c r="O46" s="287"/>
      <c r="P46" s="287"/>
      <c r="Q46" s="287"/>
      <c r="R46" s="287"/>
      <c r="S46" s="287"/>
      <c r="T46" s="287"/>
      <c r="U46" s="288"/>
    </row>
    <row r="47" spans="1:21" ht="18" customHeight="1" thickBot="1" x14ac:dyDescent="0.25">
      <c r="A47" s="289"/>
      <c r="B47" s="251"/>
      <c r="C47" s="283"/>
      <c r="D47" s="284"/>
      <c r="E47" s="284"/>
      <c r="F47" s="284"/>
      <c r="G47" s="284"/>
      <c r="H47" s="284"/>
      <c r="I47" s="284"/>
      <c r="J47" s="285"/>
      <c r="L47" s="289"/>
      <c r="M47" s="251"/>
      <c r="N47" s="283"/>
      <c r="O47" s="284"/>
      <c r="P47" s="284"/>
      <c r="Q47" s="284"/>
      <c r="R47" s="284"/>
      <c r="S47" s="284"/>
      <c r="T47" s="284"/>
      <c r="U47" s="285"/>
    </row>
  </sheetData>
  <phoneticPr fontId="3" type="noConversion"/>
  <printOptions horizontalCentered="1"/>
  <pageMargins left="0.15" right="2.35" top="0.15" bottom="2.35" header="0.27" footer="2.33"/>
  <pageSetup scale="78" orientation="portrait" verticalDpi="597" copies="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D51:U61"/>
  <sheetViews>
    <sheetView zoomScale="70" zoomScaleNormal="70" workbookViewId="0">
      <selection activeCell="W55" sqref="W55"/>
    </sheetView>
  </sheetViews>
  <sheetFormatPr defaultColWidth="8.85546875" defaultRowHeight="12.75" x14ac:dyDescent="0.2"/>
  <cols>
    <col min="1" max="16384" width="8.85546875" style="4"/>
  </cols>
  <sheetData>
    <row r="51" spans="4:21" ht="20.25" x14ac:dyDescent="0.3">
      <c r="D51" s="203" t="str">
        <f>'Input Data'!B20&amp;" Football Officiating Crew"</f>
        <v>CKFOA Football Officiating Crew</v>
      </c>
      <c r="E51" s="204"/>
      <c r="F51" s="205"/>
      <c r="G51" s="206"/>
      <c r="H51" s="206"/>
      <c r="I51" s="206"/>
      <c r="J51" s="205"/>
      <c r="K51" s="206"/>
      <c r="L51" s="206"/>
      <c r="M51" s="205"/>
      <c r="N51" s="205"/>
      <c r="O51" s="205"/>
      <c r="P51" s="205"/>
      <c r="Q51" s="205"/>
      <c r="R51" s="205"/>
      <c r="S51" s="205"/>
      <c r="T51" s="205"/>
      <c r="U51" s="207"/>
    </row>
    <row r="52" spans="4:21" ht="23.25" x14ac:dyDescent="0.35">
      <c r="D52" s="122" t="str">
        <f>'Input Data'!B25&amp;" "&amp;'Input Data'!B26&amp;" at "&amp;'Input Data'!B22&amp;" "&amp;'Input Data'!B23</f>
        <v>Meade County Green Waves at Anderson County Bearcats</v>
      </c>
      <c r="E52" s="208"/>
      <c r="F52" s="209"/>
      <c r="G52" s="209"/>
      <c r="H52" s="209"/>
      <c r="I52" s="209"/>
      <c r="J52" s="209"/>
      <c r="K52" s="209"/>
      <c r="L52" s="209"/>
      <c r="M52" s="209"/>
      <c r="N52" s="210"/>
      <c r="O52" s="210"/>
      <c r="P52" s="210"/>
      <c r="Q52" s="210"/>
      <c r="R52" s="210"/>
      <c r="S52" s="210"/>
      <c r="T52" s="210"/>
      <c r="U52" s="211"/>
    </row>
    <row r="53" spans="4:21" ht="23.25" x14ac:dyDescent="0.35">
      <c r="D53" s="122"/>
      <c r="E53" s="208"/>
      <c r="F53" s="209"/>
      <c r="G53" s="209"/>
      <c r="H53" s="209"/>
      <c r="I53" s="209"/>
      <c r="J53" s="209"/>
      <c r="K53" s="209"/>
      <c r="L53" s="209"/>
      <c r="M53" s="209"/>
      <c r="N53" s="210"/>
      <c r="O53" s="210"/>
      <c r="P53" s="210"/>
      <c r="Q53" s="210"/>
      <c r="R53" s="210"/>
      <c r="S53" s="210"/>
      <c r="T53" s="210"/>
      <c r="U53" s="211"/>
    </row>
    <row r="54" spans="4:21" ht="23.25" x14ac:dyDescent="0.35">
      <c r="D54" s="212" t="str">
        <f>'Input Data'!B15&amp;", "&amp;'Input Data'!B14&amp;"     "&amp;'Input Data'!B17&amp;"   "&amp;'Input Data'!B18</f>
        <v>Friday, 8/24/2018        Anderson County</v>
      </c>
      <c r="E54" s="213"/>
      <c r="F54" s="214"/>
      <c r="G54" s="214"/>
      <c r="H54" s="214"/>
      <c r="I54" s="214"/>
      <c r="J54" s="214"/>
      <c r="K54" s="214"/>
      <c r="L54" s="214"/>
      <c r="M54" s="214"/>
      <c r="N54" s="215"/>
      <c r="O54" s="215"/>
      <c r="P54" s="215"/>
      <c r="Q54" s="215"/>
      <c r="R54" s="215"/>
      <c r="S54" s="215"/>
      <c r="T54" s="215"/>
      <c r="U54" s="216"/>
    </row>
    <row r="55" spans="4:21" ht="23.25" x14ac:dyDescent="0.35">
      <c r="D55" s="217"/>
      <c r="E55" s="218"/>
      <c r="F55" s="218"/>
      <c r="G55" s="218"/>
      <c r="H55" s="218"/>
      <c r="I55" s="218"/>
      <c r="J55" s="218"/>
      <c r="K55" s="218"/>
      <c r="L55" s="218"/>
      <c r="M55" s="218"/>
      <c r="N55" s="219"/>
      <c r="O55" s="219"/>
      <c r="P55" s="219"/>
      <c r="Q55" s="219"/>
      <c r="R55" s="219"/>
      <c r="S55" s="219"/>
      <c r="T55" s="219"/>
      <c r="U55" s="220"/>
    </row>
    <row r="56" spans="4:21" ht="23.25" x14ac:dyDescent="0.35">
      <c r="D56" s="221"/>
      <c r="F56" s="222"/>
      <c r="G56" s="222"/>
      <c r="H56" s="222"/>
      <c r="I56" s="20" t="str">
        <f>'Input Data'!A7</f>
        <v>Referee</v>
      </c>
      <c r="J56" s="20"/>
      <c r="K56" s="20"/>
      <c r="L56" s="229"/>
      <c r="M56" s="20"/>
      <c r="N56" s="20" t="str">
        <f>'Input Data'!B7</f>
        <v>Joseph Ammerman</v>
      </c>
      <c r="O56" s="229"/>
      <c r="Q56" s="72"/>
      <c r="R56" s="72"/>
      <c r="S56" s="72"/>
      <c r="T56" s="72"/>
      <c r="U56" s="223"/>
    </row>
    <row r="57" spans="4:21" ht="23.25" x14ac:dyDescent="0.35">
      <c r="D57" s="221"/>
      <c r="F57" s="222"/>
      <c r="G57" s="222"/>
      <c r="H57" s="222"/>
      <c r="I57" s="20" t="str">
        <f>'Input Data'!A8</f>
        <v>Umpire</v>
      </c>
      <c r="J57" s="20"/>
      <c r="K57" s="20"/>
      <c r="L57" s="229"/>
      <c r="M57" s="20"/>
      <c r="N57" s="20" t="str">
        <f>'Input Data'!B8</f>
        <v>Brandon Shields</v>
      </c>
      <c r="O57" s="229"/>
      <c r="Q57" s="72"/>
      <c r="R57" s="72"/>
      <c r="S57" s="72"/>
      <c r="T57" s="72"/>
      <c r="U57" s="223"/>
    </row>
    <row r="58" spans="4:21" ht="23.25" x14ac:dyDescent="0.35">
      <c r="D58" s="221"/>
      <c r="F58" s="222"/>
      <c r="G58" s="222"/>
      <c r="H58" s="222"/>
      <c r="I58" s="20" t="str">
        <f>'Input Data'!A9</f>
        <v>Head Linesman</v>
      </c>
      <c r="J58" s="20"/>
      <c r="K58" s="20"/>
      <c r="L58" s="229"/>
      <c r="M58" s="20"/>
      <c r="N58" s="20" t="str">
        <f>'Input Data'!B9</f>
        <v>Mark Harvey</v>
      </c>
      <c r="O58" s="229"/>
      <c r="Q58" s="72"/>
      <c r="R58" s="72"/>
      <c r="S58" s="72"/>
      <c r="T58" s="72"/>
      <c r="U58" s="223"/>
    </row>
    <row r="59" spans="4:21" ht="23.25" x14ac:dyDescent="0.35">
      <c r="D59" s="221"/>
      <c r="F59" s="222"/>
      <c r="G59" s="222"/>
      <c r="H59" s="222"/>
      <c r="I59" s="20" t="str">
        <f>'Input Data'!A10</f>
        <v>Line Judge</v>
      </c>
      <c r="J59" s="20"/>
      <c r="K59" s="20"/>
      <c r="L59" s="229"/>
      <c r="M59" s="20"/>
      <c r="N59" s="20" t="str">
        <f>'Input Data'!B10</f>
        <v>Jeremy Enlow</v>
      </c>
      <c r="O59" s="229"/>
      <c r="Q59" s="72"/>
      <c r="R59" s="72"/>
      <c r="S59" s="72"/>
      <c r="T59" s="72"/>
      <c r="U59" s="223"/>
    </row>
    <row r="60" spans="4:21" ht="23.25" x14ac:dyDescent="0.35">
      <c r="D60" s="221"/>
      <c r="F60" s="222"/>
      <c r="G60" s="222"/>
      <c r="H60" s="222"/>
      <c r="I60" s="20" t="str">
        <f>'Input Data'!A11</f>
        <v>Back Judge</v>
      </c>
      <c r="J60" s="20"/>
      <c r="K60" s="20"/>
      <c r="L60" s="229"/>
      <c r="M60" s="20"/>
      <c r="N60" s="20" t="str">
        <f>'Input Data'!B11</f>
        <v>Eddie Miller</v>
      </c>
      <c r="O60" s="229"/>
      <c r="Q60" s="72"/>
      <c r="R60" s="72"/>
      <c r="S60" s="224"/>
      <c r="T60" s="72"/>
      <c r="U60" s="223"/>
    </row>
    <row r="61" spans="4:21" ht="23.25" x14ac:dyDescent="0.35">
      <c r="D61" s="225"/>
      <c r="E61" s="226"/>
      <c r="F61" s="226"/>
      <c r="G61" s="226"/>
      <c r="H61" s="226"/>
      <c r="I61" s="226"/>
      <c r="J61" s="226"/>
      <c r="K61" s="226"/>
      <c r="L61" s="227"/>
      <c r="M61" s="226"/>
      <c r="N61" s="227"/>
      <c r="O61" s="227"/>
      <c r="P61" s="226"/>
      <c r="Q61" s="227"/>
      <c r="R61" s="227"/>
      <c r="S61" s="227"/>
      <c r="T61" s="227"/>
      <c r="U61" s="228"/>
    </row>
  </sheetData>
  <pageMargins left="0.25" right="0.25" top="0.25" bottom="0.25" header="0.3" footer="0.3"/>
  <pageSetup scale="63" orientation="landscape" verticalDpi="597"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BD1A-1F57-453A-A670-9226F8FE367C}">
  <sheetPr>
    <pageSetUpPr fitToPage="1"/>
  </sheetPr>
  <dimension ref="A2:B27"/>
  <sheetViews>
    <sheetView workbookViewId="0">
      <selection activeCell="G6" sqref="G6"/>
    </sheetView>
  </sheetViews>
  <sheetFormatPr defaultRowHeight="12.75" x14ac:dyDescent="0.2"/>
  <cols>
    <col min="1" max="1" width="50.7109375" customWidth="1"/>
    <col min="2" max="2" width="52.42578125" customWidth="1"/>
  </cols>
  <sheetData>
    <row r="2" spans="1:2" ht="39.950000000000003" customHeight="1" x14ac:dyDescent="0.35">
      <c r="A2" s="202" t="s">
        <v>165</v>
      </c>
      <c r="B2" s="202"/>
    </row>
    <row r="3" spans="1:2" ht="39.950000000000003" customHeight="1" thickBot="1" x14ac:dyDescent="0.25">
      <c r="A3" s="201" t="s">
        <v>164</v>
      </c>
      <c r="B3" s="201"/>
    </row>
    <row r="4" spans="1:2" ht="20.25" customHeight="1" thickBot="1" x14ac:dyDescent="0.25">
      <c r="A4" s="181" t="s">
        <v>163</v>
      </c>
      <c r="B4" s="182"/>
    </row>
    <row r="5" spans="1:2" ht="21" customHeight="1" thickBot="1" x14ac:dyDescent="0.25">
      <c r="A5" s="183" t="s">
        <v>162</v>
      </c>
      <c r="B5" s="184"/>
    </row>
    <row r="6" spans="1:2" ht="33.75" customHeight="1" thickBot="1" x14ac:dyDescent="0.25">
      <c r="A6" s="181" t="s">
        <v>161</v>
      </c>
      <c r="B6" s="182"/>
    </row>
    <row r="7" spans="1:2" ht="19.5" customHeight="1" thickBot="1" x14ac:dyDescent="0.25">
      <c r="A7" s="183" t="s">
        <v>160</v>
      </c>
      <c r="B7" s="184"/>
    </row>
    <row r="8" spans="1:2" ht="21" customHeight="1" thickBot="1" x14ac:dyDescent="0.25">
      <c r="A8" s="181" t="s">
        <v>159</v>
      </c>
      <c r="B8" s="182"/>
    </row>
    <row r="9" spans="1:2" ht="51" customHeight="1" thickBot="1" x14ac:dyDescent="0.25">
      <c r="A9" s="183" t="s">
        <v>158</v>
      </c>
      <c r="B9" s="184"/>
    </row>
    <row r="10" spans="1:2" ht="36.75" customHeight="1" thickBot="1" x14ac:dyDescent="0.25">
      <c r="A10" s="192" t="s">
        <v>157</v>
      </c>
      <c r="B10" s="193"/>
    </row>
    <row r="11" spans="1:2" ht="21" customHeight="1" x14ac:dyDescent="0.2">
      <c r="A11" s="190" t="s">
        <v>156</v>
      </c>
      <c r="B11" s="191"/>
    </row>
    <row r="12" spans="1:2" ht="18.75" customHeight="1" x14ac:dyDescent="0.2">
      <c r="A12" s="152" t="s">
        <v>155</v>
      </c>
      <c r="B12" s="151" t="s">
        <v>154</v>
      </c>
    </row>
    <row r="13" spans="1:2" ht="93" customHeight="1" x14ac:dyDescent="0.2">
      <c r="A13" s="147" t="s">
        <v>153</v>
      </c>
      <c r="B13" s="150" t="s">
        <v>152</v>
      </c>
    </row>
    <row r="14" spans="1:2" ht="29.25" customHeight="1" x14ac:dyDescent="0.2">
      <c r="A14" s="149" t="s">
        <v>151</v>
      </c>
      <c r="B14" s="148" t="s">
        <v>150</v>
      </c>
    </row>
    <row r="15" spans="1:2" ht="81.75" customHeight="1" x14ac:dyDescent="0.2">
      <c r="A15" s="147" t="s">
        <v>149</v>
      </c>
      <c r="B15" s="146" t="s">
        <v>148</v>
      </c>
    </row>
    <row r="16" spans="1:2" ht="21" customHeight="1" x14ac:dyDescent="0.2">
      <c r="A16" s="199" t="s">
        <v>147</v>
      </c>
      <c r="B16" s="200"/>
    </row>
    <row r="17" spans="1:2" x14ac:dyDescent="0.2">
      <c r="A17" s="194" t="s">
        <v>146</v>
      </c>
      <c r="B17" s="195"/>
    </row>
    <row r="18" spans="1:2" x14ac:dyDescent="0.2">
      <c r="A18" s="196" t="s">
        <v>145</v>
      </c>
      <c r="B18" s="195"/>
    </row>
    <row r="19" spans="1:2" x14ac:dyDescent="0.2">
      <c r="A19" s="196" t="s">
        <v>144</v>
      </c>
      <c r="B19" s="195"/>
    </row>
    <row r="20" spans="1:2" x14ac:dyDescent="0.2">
      <c r="A20" s="145"/>
      <c r="B20" s="144"/>
    </row>
    <row r="21" spans="1:2" x14ac:dyDescent="0.2">
      <c r="A21" s="197" t="s">
        <v>143</v>
      </c>
      <c r="B21" s="198"/>
    </row>
    <row r="22" spans="1:2" x14ac:dyDescent="0.2">
      <c r="A22" s="177" t="s">
        <v>142</v>
      </c>
      <c r="B22" s="178"/>
    </row>
    <row r="23" spans="1:2" x14ac:dyDescent="0.2">
      <c r="A23" s="179" t="s">
        <v>141</v>
      </c>
      <c r="B23" s="180"/>
    </row>
    <row r="24" spans="1:2" x14ac:dyDescent="0.2">
      <c r="A24" s="185" t="s">
        <v>140</v>
      </c>
      <c r="B24" s="186"/>
    </row>
    <row r="25" spans="1:2" x14ac:dyDescent="0.2">
      <c r="A25" s="179" t="s">
        <v>139</v>
      </c>
      <c r="B25" s="180"/>
    </row>
    <row r="26" spans="1:2" x14ac:dyDescent="0.2">
      <c r="A26" s="179" t="s">
        <v>138</v>
      </c>
      <c r="B26" s="187"/>
    </row>
    <row r="27" spans="1:2" ht="13.5" thickBot="1" x14ac:dyDescent="0.25">
      <c r="A27" s="188" t="s">
        <v>137</v>
      </c>
      <c r="B27" s="189"/>
    </row>
  </sheetData>
  <mergeCells count="21">
    <mergeCell ref="A3:B3"/>
    <mergeCell ref="A2:B2"/>
    <mergeCell ref="A9:B9"/>
    <mergeCell ref="A25:B25"/>
    <mergeCell ref="A26:B26"/>
    <mergeCell ref="A27:B27"/>
    <mergeCell ref="A11:B11"/>
    <mergeCell ref="A10:B10"/>
    <mergeCell ref="A17:B17"/>
    <mergeCell ref="A18:B18"/>
    <mergeCell ref="A19:B19"/>
    <mergeCell ref="A21:B21"/>
    <mergeCell ref="A16:B16"/>
    <mergeCell ref="A22:B22"/>
    <mergeCell ref="A23:B23"/>
    <mergeCell ref="A4:B4"/>
    <mergeCell ref="A5:B5"/>
    <mergeCell ref="A24:B24"/>
    <mergeCell ref="A6:B6"/>
    <mergeCell ref="A7:B7"/>
    <mergeCell ref="A8:B8"/>
  </mergeCells>
  <pageMargins left="0.7" right="0.7" top="0.75" bottom="0.75" header="0.3" footer="0.3"/>
  <pageSetup scale="88" orientation="portrait" verticalDpi="597"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B304A49F37C34E8970C782B8E90B93" ma:contentTypeVersion="13" ma:contentTypeDescription="Create a new document." ma:contentTypeScope="" ma:versionID="200ab9647f8b237c9dd4563d3191b683">
  <xsd:schema xmlns:xsd="http://www.w3.org/2001/XMLSchema" xmlns:xs="http://www.w3.org/2001/XMLSchema" xmlns:p="http://schemas.microsoft.com/office/2006/metadata/properties" xmlns:ns3="9cd61762-eb31-4f97-960e-d93285c8fe32" xmlns:ns4="6af99b51-ced6-4e12-ba9b-a67e5b7e5cfb" targetNamespace="http://schemas.microsoft.com/office/2006/metadata/properties" ma:root="true" ma:fieldsID="9e3928720c965b360c91551d02270430" ns3:_="" ns4:_="">
    <xsd:import namespace="9cd61762-eb31-4f97-960e-d93285c8fe32"/>
    <xsd:import namespace="6af99b51-ced6-4e12-ba9b-a67e5b7e5c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61762-eb31-4f97-960e-d93285c8fe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99b51-ced6-4e12-ba9b-a67e5b7e5cf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B6BBF2-3E24-4AC7-AAE2-B9AB6039F8E1}">
  <ds:schemaRefs>
    <ds:schemaRef ds:uri="http://schemas.microsoft.com/sharepoint/v3/contenttype/forms"/>
  </ds:schemaRefs>
</ds:datastoreItem>
</file>

<file path=customXml/itemProps2.xml><?xml version="1.0" encoding="utf-8"?>
<ds:datastoreItem xmlns:ds="http://schemas.openxmlformats.org/officeDocument/2006/customXml" ds:itemID="{B89DBAF9-FD01-4086-AACD-807AC2BD9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61762-eb31-4f97-960e-d93285c8fe32"/>
    <ds:schemaRef ds:uri="6af99b51-ced6-4e12-ba9b-a67e5b7e5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E405B-B2CF-4FBE-A9B7-76EE7AAB34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Input Data</vt:lpstr>
      <vt:lpstr>Coach</vt:lpstr>
      <vt:lpstr>Game Report</vt:lpstr>
      <vt:lpstr>FrontGameCard</vt:lpstr>
      <vt:lpstr>RefBack</vt:lpstr>
      <vt:lpstr>PA</vt:lpstr>
      <vt:lpstr>Clock Operator</vt:lpstr>
      <vt:lpstr>Coach!Print_Area</vt:lpstr>
      <vt:lpstr>FrontGameCard!Print_Area</vt:lpstr>
      <vt:lpstr>'Game Report'!Print_Area</vt:lpstr>
      <vt:lpstr>RefBack!Print_Area</vt:lpstr>
    </vt:vector>
  </TitlesOfParts>
  <Company>Agricultural &amp; Food Policy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bshields</dc:creator>
  <cp:lastModifiedBy>Brandon Shields</cp:lastModifiedBy>
  <cp:lastPrinted>2019-08-30T16:17:49Z</cp:lastPrinted>
  <dcterms:created xsi:type="dcterms:W3CDTF">2005-08-30T21:31:46Z</dcterms:created>
  <dcterms:modified xsi:type="dcterms:W3CDTF">2019-08-30T16:18:02Z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0x0101008FB304A49F37C34E8970C782B8E90B93</vt:lpwstr>
  </property>
</Properties>
</file>