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bshields\OneDrive - Lexmark\Documents\Officiating\"/>
    </mc:Choice>
  </mc:AlternateContent>
  <xr:revisionPtr revIDLastSave="61" documentId="8_{5E621D57-710B-46D8-8BCD-EF258204FB14}" xr6:coauthVersionLast="44" xr6:coauthVersionMax="44" xr10:uidLastSave="{9FB287E2-EBCD-4EA3-AE27-EBA3CF4B9B11}"/>
  <bookViews>
    <workbookView xWindow="-120" yWindow="-120" windowWidth="29040" windowHeight="15225" xr2:uid="{00000000-000D-0000-FFFF-FFFF00000000}"/>
  </bookViews>
  <sheets>
    <sheet name="Input Data" sheetId="1" r:id="rId1"/>
    <sheet name="Coaches" sheetId="2" r:id="rId2"/>
    <sheet name="Game Report" sheetId="10" r:id="rId3"/>
    <sheet name="FrontGameCard" sheetId="4" r:id="rId4"/>
    <sheet name="RefBack" sheetId="6" r:id="rId5"/>
    <sheet name="PA" sheetId="9" r:id="rId6"/>
    <sheet name="Clock Operator" sheetId="15" r:id="rId7"/>
  </sheets>
  <externalReferences>
    <externalReference r:id="rId8"/>
  </externalReferences>
  <definedNames>
    <definedName name="_xlnm.Print_Area" localSheetId="1">Coaches!$A$1:$T$40</definedName>
    <definedName name="_xlnm.Print_Area" localSheetId="3">FrontGameCard!$A$1:$U$45</definedName>
    <definedName name="_xlnm.Print_Area" localSheetId="2">'Game Report'!$A$1:$H$49</definedName>
    <definedName name="_xlnm.Print_Area" localSheetId="4">RefBack!$A$1:$U$47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 i="4" l="1"/>
  <c r="L25" i="4"/>
  <c r="L1" i="4"/>
  <c r="L3" i="4"/>
  <c r="L5" i="4"/>
  <c r="L24" i="4"/>
  <c r="L26" i="4"/>
  <c r="G27" i="2"/>
  <c r="G26" i="2"/>
  <c r="G8" i="2"/>
  <c r="G7" i="2"/>
  <c r="C63" i="10" l="1"/>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F8" i="10" l="1"/>
  <c r="F9" i="10"/>
  <c r="F10" i="10"/>
  <c r="F11" i="10"/>
  <c r="F12" i="10"/>
  <c r="F13" i="10"/>
  <c r="F7" i="10"/>
  <c r="H7" i="10"/>
  <c r="Q30" i="4"/>
  <c r="Q31" i="4"/>
  <c r="Q32" i="4"/>
  <c r="Q33" i="4"/>
  <c r="Q34" i="4"/>
  <c r="Q35" i="4"/>
  <c r="Q29" i="4"/>
  <c r="L30" i="4"/>
  <c r="L31" i="4"/>
  <c r="L32" i="4"/>
  <c r="L33" i="4"/>
  <c r="L34" i="4"/>
  <c r="L35" i="4"/>
  <c r="L29" i="4"/>
  <c r="N2" i="2" l="1"/>
  <c r="Q11" i="4" l="1"/>
  <c r="Q10" i="4"/>
  <c r="L10" i="4"/>
  <c r="L11" i="4"/>
  <c r="G35" i="2"/>
  <c r="G33" i="2"/>
  <c r="A35" i="2"/>
  <c r="A33" i="2"/>
  <c r="G14" i="2"/>
  <c r="G16" i="2"/>
  <c r="A14" i="2"/>
  <c r="A16" i="2"/>
  <c r="G34" i="2" l="1"/>
  <c r="G32" i="2"/>
  <c r="A15" i="2"/>
  <c r="A13" i="2"/>
  <c r="M59" i="9"/>
  <c r="H59" i="9"/>
  <c r="M60" i="9"/>
  <c r="H60" i="9"/>
  <c r="H61" i="9"/>
  <c r="H8" i="10"/>
  <c r="H9" i="10"/>
  <c r="H10" i="10"/>
  <c r="H12" i="10"/>
  <c r="H11" i="10"/>
  <c r="H13" i="10"/>
  <c r="C14" i="10"/>
  <c r="B11" i="10"/>
  <c r="B10" i="10"/>
  <c r="C22" i="10"/>
  <c r="F16" i="10"/>
  <c r="B8" i="10"/>
  <c r="B7" i="10"/>
  <c r="Q12" i="4"/>
  <c r="Q9" i="4"/>
  <c r="Q8" i="4"/>
  <c r="Q7" i="4"/>
  <c r="A34" i="2"/>
  <c r="A32" i="2"/>
  <c r="G36" i="2"/>
  <c r="A36" i="2"/>
  <c r="G31" i="2"/>
  <c r="A31" i="2"/>
  <c r="G30" i="2"/>
  <c r="A30" i="2"/>
  <c r="G15" i="2"/>
  <c r="C54" i="9" l="1"/>
  <c r="C52" i="9" l="1"/>
  <c r="C51" i="9"/>
  <c r="M56" i="9"/>
  <c r="M57" i="9"/>
  <c r="M58" i="9"/>
  <c r="M61" i="9"/>
  <c r="M55" i="9"/>
  <c r="H58" i="9"/>
  <c r="H57" i="9"/>
  <c r="H56" i="9"/>
  <c r="H55" i="9"/>
  <c r="G17" i="2" l="1"/>
  <c r="G13" i="2"/>
  <c r="G28" i="2" l="1"/>
  <c r="G9" i="2"/>
  <c r="G25" i="6" l="1"/>
  <c r="N1" i="2"/>
  <c r="N21" i="2"/>
  <c r="A7" i="2"/>
  <c r="A8" i="2"/>
  <c r="A11" i="2"/>
  <c r="G11" i="2"/>
  <c r="A12" i="2"/>
  <c r="G12" i="2"/>
  <c r="A17" i="2"/>
  <c r="N20" i="2"/>
  <c r="A26" i="2"/>
  <c r="A27" i="2"/>
  <c r="L6" i="4"/>
  <c r="Q6" i="4"/>
  <c r="L7" i="4"/>
  <c r="L8" i="4"/>
  <c r="L9" i="4"/>
  <c r="L12" i="4"/>
  <c r="S22" i="4"/>
  <c r="S44" i="4"/>
  <c r="S45" i="4"/>
  <c r="A1" i="6"/>
  <c r="G1" i="6"/>
  <c r="L1" i="6"/>
  <c r="R1" i="6"/>
  <c r="A2" i="6"/>
  <c r="L2" i="6"/>
  <c r="L10" i="6"/>
  <c r="O10" i="6"/>
  <c r="S10" i="6"/>
  <c r="L11" i="6"/>
  <c r="O11" i="6"/>
  <c r="P11" i="6"/>
  <c r="Q11" i="6"/>
  <c r="S11" i="6"/>
  <c r="T11" i="6"/>
  <c r="U11" i="6"/>
  <c r="L13" i="6"/>
  <c r="O13" i="6"/>
  <c r="P13" i="6"/>
  <c r="Q13" i="6"/>
  <c r="S13" i="6"/>
  <c r="T13" i="6"/>
  <c r="U13" i="6"/>
  <c r="L14" i="6"/>
  <c r="L15" i="6"/>
  <c r="L17" i="6"/>
  <c r="N17" i="6"/>
  <c r="O17" i="6"/>
  <c r="P17" i="6"/>
  <c r="Q17" i="6"/>
  <c r="R17" i="6"/>
  <c r="S17" i="6"/>
  <c r="L18" i="6"/>
  <c r="N18" i="6"/>
  <c r="O18" i="6"/>
  <c r="Q18" i="6"/>
  <c r="S18" i="6"/>
  <c r="L20" i="6"/>
  <c r="L22" i="6"/>
  <c r="A25" i="6"/>
  <c r="L25" i="6"/>
  <c r="R25" i="6"/>
  <c r="A26" i="6"/>
  <c r="L26" i="6"/>
  <c r="L34" i="6"/>
  <c r="O34" i="6"/>
  <c r="S34" i="6"/>
  <c r="L35" i="6"/>
  <c r="O35" i="6"/>
  <c r="P35" i="6"/>
  <c r="Q35" i="6"/>
  <c r="S35" i="6"/>
  <c r="T35" i="6"/>
  <c r="U35" i="6"/>
  <c r="L37" i="6"/>
  <c r="O37" i="6"/>
  <c r="P37" i="6"/>
  <c r="Q37" i="6"/>
  <c r="S37" i="6"/>
  <c r="T37" i="6"/>
  <c r="U37" i="6"/>
  <c r="L38" i="6"/>
  <c r="L39" i="6"/>
  <c r="L41" i="6"/>
  <c r="N41" i="6"/>
  <c r="O41" i="6"/>
  <c r="P41" i="6"/>
  <c r="Q41" i="6"/>
  <c r="R41" i="6"/>
  <c r="S41" i="6"/>
  <c r="L42" i="6"/>
  <c r="N42" i="6"/>
  <c r="O42" i="6"/>
  <c r="Q42" i="6"/>
  <c r="S42" i="6"/>
  <c r="L44" i="6"/>
  <c r="L46" i="6"/>
</calcChain>
</file>

<file path=xl/sharedStrings.xml><?xml version="1.0" encoding="utf-8"?>
<sst xmlns="http://schemas.openxmlformats.org/spreadsheetml/2006/main" count="428" uniqueCount="178">
  <si>
    <t>Game Cards, Coaches Cards, Announcer's Cards, Individual Game Reports</t>
  </si>
  <si>
    <t>BACKGROUND INFORMATION</t>
  </si>
  <si>
    <t>Name</t>
  </si>
  <si>
    <t>Date</t>
  </si>
  <si>
    <t>Time</t>
  </si>
  <si>
    <t>Stadium</t>
  </si>
  <si>
    <t>Referee</t>
  </si>
  <si>
    <t>Umpire</t>
  </si>
  <si>
    <t>Head Linesman</t>
  </si>
  <si>
    <t>Line Judge</t>
  </si>
  <si>
    <t>Back Judge</t>
  </si>
  <si>
    <t>Home Team</t>
  </si>
  <si>
    <t>Visiting Team</t>
  </si>
  <si>
    <t>Home Coach</t>
  </si>
  <si>
    <t>Visiting Coach</t>
  </si>
  <si>
    <t>Change Cells in</t>
  </si>
  <si>
    <t>Blue</t>
  </si>
  <si>
    <t>Foul Called</t>
  </si>
  <si>
    <t>Score</t>
  </si>
  <si>
    <t>Penalties</t>
  </si>
  <si>
    <t>Q</t>
  </si>
  <si>
    <t>Team</t>
  </si>
  <si>
    <t>Penalty</t>
  </si>
  <si>
    <t>No.</t>
  </si>
  <si>
    <t>A/D/O</t>
  </si>
  <si>
    <t>Home Team (short)</t>
  </si>
  <si>
    <t>Visiting Team (short)</t>
  </si>
  <si>
    <t>Captains</t>
  </si>
  <si>
    <t>QB</t>
  </si>
  <si>
    <t>R/L</t>
  </si>
  <si>
    <t>K</t>
  </si>
  <si>
    <t>Outs</t>
  </si>
  <si>
    <t>First Half</t>
  </si>
  <si>
    <t>Second Half</t>
  </si>
  <si>
    <t>Period</t>
  </si>
  <si>
    <t>Player #</t>
  </si>
  <si>
    <t>Toss:</t>
  </si>
  <si>
    <t>W</t>
  </si>
  <si>
    <t>L</t>
  </si>
  <si>
    <t>D</t>
  </si>
  <si>
    <t>R</t>
  </si>
  <si>
    <t>Goal:</t>
  </si>
  <si>
    <t>OT:</t>
  </si>
  <si>
    <t>Odd</t>
  </si>
  <si>
    <t>Even</t>
  </si>
  <si>
    <t>Accept/</t>
  </si>
  <si>
    <t>Player</t>
  </si>
  <si>
    <t>Officials Calling</t>
  </si>
  <si>
    <t>Remaining</t>
  </si>
  <si>
    <t>Number</t>
  </si>
  <si>
    <t>(Position)</t>
  </si>
  <si>
    <t>1  2</t>
  </si>
  <si>
    <t>3  4</t>
  </si>
  <si>
    <t>Ball Locations at Ends of Quarters:</t>
  </si>
  <si>
    <t>Down</t>
  </si>
  <si>
    <t>Ball on</t>
  </si>
  <si>
    <t>1st Qtr.</t>
  </si>
  <si>
    <t>3rd Qtr.</t>
  </si>
  <si>
    <t>Decline/</t>
  </si>
  <si>
    <t>Offset</t>
  </si>
  <si>
    <t>A   D   O</t>
  </si>
  <si>
    <t>Distance</t>
  </si>
  <si>
    <t>Home Uniform Color</t>
  </si>
  <si>
    <t>Visiting Uniform Color</t>
  </si>
  <si>
    <t>I  O</t>
  </si>
  <si>
    <t xml:space="preserve">     on the "Coach-PA" tab is for the PA</t>
  </si>
  <si>
    <t>Home Mascot</t>
  </si>
  <si>
    <t>Visiting Mascot</t>
  </si>
  <si>
    <t>Day of the Week</t>
  </si>
  <si>
    <t>Explanation</t>
  </si>
  <si>
    <t xml:space="preserve">     light blue highlights unless you print on a color</t>
  </si>
  <si>
    <t xml:space="preserve">     printer.  I use turquioise because it shows up </t>
  </si>
  <si>
    <t xml:space="preserve">     lighter than any other color in black and white, </t>
  </si>
  <si>
    <t xml:space="preserve">     making it easier to read the text.</t>
  </si>
  <si>
    <t>Put a short form here because the boxes for team names on the game cards are short.</t>
  </si>
  <si>
    <t xml:space="preserve">3.  On the coaches cards, don't worry about the </t>
  </si>
  <si>
    <t xml:space="preserve">     for you to run one side through the printer, then</t>
  </si>
  <si>
    <t xml:space="preserve">     the other, then cut</t>
  </si>
  <si>
    <t>Game Report</t>
  </si>
  <si>
    <t>Date:</t>
  </si>
  <si>
    <t>End Time:    _________</t>
  </si>
  <si>
    <t>Day:</t>
  </si>
  <si>
    <t>Total Time:  _________</t>
  </si>
  <si>
    <t>Home:</t>
  </si>
  <si>
    <t>Score:  ______</t>
  </si>
  <si>
    <t>Visitor:</t>
  </si>
  <si>
    <t>Game Played At:</t>
  </si>
  <si>
    <t>Game Assigned by:</t>
  </si>
  <si>
    <t>Overtime:</t>
  </si>
  <si>
    <t>OT Periods:  _____</t>
  </si>
  <si>
    <t>Quarter</t>
  </si>
  <si>
    <t>Start Time:   _________</t>
  </si>
  <si>
    <t xml:space="preserve">     blank.</t>
  </si>
  <si>
    <t>1.  If you don't know the teams' colors, just leave them</t>
  </si>
  <si>
    <t>Notes for those using this from other chapters:</t>
  </si>
  <si>
    <t>Position</t>
  </si>
  <si>
    <t>Off / Def</t>
  </si>
  <si>
    <t>Kick / Rec</t>
  </si>
  <si>
    <t>O      D               K      R</t>
  </si>
  <si>
    <t>O/D/K/R</t>
  </si>
  <si>
    <t>Commissioner Phone 1</t>
  </si>
  <si>
    <t>Commissioner Phone 2</t>
  </si>
  <si>
    <t>Commissioner E-mail</t>
  </si>
  <si>
    <t>Officials Supervisor</t>
  </si>
  <si>
    <t>Supervisor Phone 1</t>
  </si>
  <si>
    <t>Supervisor Phone 2</t>
  </si>
  <si>
    <t>Supervisor E-mail</t>
  </si>
  <si>
    <t>Conference</t>
  </si>
  <si>
    <t/>
  </si>
  <si>
    <t>White</t>
  </si>
  <si>
    <t>4.  FrontGameCard and BackGameCard are set up</t>
  </si>
  <si>
    <t>2nd Half</t>
  </si>
  <si>
    <t>1st Half</t>
  </si>
  <si>
    <t>KHSAA</t>
  </si>
  <si>
    <t>Julian Tackett</t>
  </si>
  <si>
    <t>Commissioner</t>
  </si>
  <si>
    <t>`</t>
  </si>
  <si>
    <t>Game Type</t>
  </si>
  <si>
    <t>Aaron Haney</t>
  </si>
  <si>
    <t>Keith Morgan</t>
  </si>
  <si>
    <t>Field Judge</t>
  </si>
  <si>
    <t>Side Judge</t>
  </si>
  <si>
    <t>Julian Tackett, Commissioner</t>
  </si>
  <si>
    <t>1  2  3  4  OT</t>
  </si>
  <si>
    <t xml:space="preserve">  Yes   or   No</t>
  </si>
  <si>
    <t>R   U   HL   LJ   FJ   SJ   BJ</t>
  </si>
  <si>
    <t>CKFOA</t>
  </si>
  <si>
    <t>Central Kentucky Football Officials Association</t>
  </si>
  <si>
    <t>Please share your entire game or selected plays on HUDL.  Our officiating "team" is called Central Kentucky Football Officials Association.</t>
  </si>
  <si>
    <t>Game Officials:</t>
  </si>
  <si>
    <t>CKFOA 7- Man Whole-Game Package</t>
  </si>
  <si>
    <t>Joseph Ammerman</t>
  </si>
  <si>
    <t>Brandon Shields</t>
  </si>
  <si>
    <t>Shawn Overby</t>
  </si>
  <si>
    <t>David Whitley</t>
  </si>
  <si>
    <t>Chris Turley</t>
  </si>
  <si>
    <t>8/30/2019</t>
  </si>
  <si>
    <t>Friday</t>
  </si>
  <si>
    <t>Lexington Catholic</t>
  </si>
  <si>
    <t>Henry Clay</t>
  </si>
  <si>
    <t>Blue Devils</t>
  </si>
  <si>
    <t>Sam Simpson</t>
  </si>
  <si>
    <t>St. Xavier</t>
  </si>
  <si>
    <t>Saint Xavier</t>
  </si>
  <si>
    <t>Tigers</t>
  </si>
  <si>
    <t>Kevin Wallace</t>
  </si>
  <si>
    <t>25-Second Play Clock</t>
  </si>
  <si>
    <t>40-Second Play Clock</t>
  </si>
  <si>
    <t>If the officials cannot get the ball spotted promptly and there is less than ~20 seconds remaining on the 40-second play clock, the officials may choose to “pump up” the play clock to 25 seconds. If a running 40-second play clock is pumped up to 25, the play clock should continue to run after the reset (in other words immediately count down from 25).</t>
  </si>
  <si>
    <t>A two-handed overhead pumping motion indicates the officials want the play clock set to 40 seconds</t>
  </si>
  <si>
    <t xml:space="preserve">Resetting the Play Clock
</t>
  </si>
  <si>
    <t>Play Clock:</t>
  </si>
  <si>
    <t>Regular plays where the offense keeps the ball and
nothing else of consequence happens:
     Ball carrier tackled
     Ball carrier goes out of bounds
     Incomplete pass</t>
  </si>
  <si>
    <r>
      <rPr>
        <sz val="10"/>
        <rFont val="Times New Roman"/>
        <family val="1"/>
      </rPr>
      <t>When there is an official’s stoppage to deal with several
situations such as:
     Change of possession
     Timeout
     Scoring play
     Penalty
     Injury</t>
    </r>
  </si>
  <si>
    <t>The 40-second play clock should start a couple of seconds
after the play is over. The couple of seconds gives the play clock operator time to makes sure there is not an official’s stoppage. If the play clock operator forgets to start the play clock, the officials will use a chopping
motion as a reminder</t>
  </si>
  <si>
    <t>When the play clock is set to 25 seconds, it will start on
the referee’s ready-for-play signal (chopping motion with whistle)</t>
  </si>
  <si>
    <t>Note: 40-second rules still apply when the offense gains
a first down even though the game clock stops</t>
  </si>
  <si>
    <r>
      <rPr>
        <b/>
        <sz val="14"/>
        <color theme="1"/>
        <rFont val="Times New Roman"/>
        <family val="1"/>
      </rPr>
      <t>Quarters:</t>
    </r>
    <r>
      <rPr>
        <sz val="14"/>
        <color theme="1"/>
        <rFont val="Times New Roman"/>
        <family val="1"/>
      </rPr>
      <t xml:space="preserve"> </t>
    </r>
    <r>
      <rPr>
        <sz val="12"/>
        <color theme="1"/>
        <rFont val="Times New Roman"/>
        <family val="1"/>
      </rPr>
      <t>Four quarters with a duration of 12 minutes</t>
    </r>
  </si>
  <si>
    <r>
      <rPr>
        <b/>
        <sz val="14"/>
        <color theme="1"/>
        <rFont val="Times New Roman"/>
        <family val="1"/>
      </rPr>
      <t>Intermission:</t>
    </r>
    <r>
      <rPr>
        <sz val="12"/>
        <color theme="1"/>
        <rFont val="Times New Roman"/>
        <family val="1"/>
      </rPr>
      <t xml:space="preserve"> 1 minute between quarters for changing goals</t>
    </r>
  </si>
  <si>
    <r>
      <rPr>
        <b/>
        <sz val="14"/>
        <color theme="1"/>
        <rFont val="Times New Roman"/>
        <family val="1"/>
      </rPr>
      <t>Halftime:</t>
    </r>
    <r>
      <rPr>
        <sz val="12"/>
        <color theme="1"/>
        <rFont val="Times New Roman"/>
        <family val="1"/>
      </rPr>
      <t xml:space="preserve"> 15 minutes is normal. May be increased to 20 minutes, provided opponents have been notified no later that 5 minutes prior to the game. Once first half has concluded, place time on the clock and wait for referee's signal</t>
    </r>
  </si>
  <si>
    <r>
      <rPr>
        <b/>
        <sz val="14"/>
        <color theme="1"/>
        <rFont val="Times New Roman"/>
        <family val="1"/>
      </rPr>
      <t>Mandatory Warm-up Period:</t>
    </r>
    <r>
      <rPr>
        <sz val="12"/>
        <color theme="1"/>
        <rFont val="Times New Roman"/>
        <family val="1"/>
      </rPr>
      <t xml:space="preserve"> 3 Minutes. Immediately after halftime concludes, reset and start the clock</t>
    </r>
  </si>
  <si>
    <r>
      <rPr>
        <b/>
        <sz val="14"/>
        <color theme="1"/>
        <rFont val="Times New Roman"/>
        <family val="1"/>
      </rPr>
      <t>Charged Time-outs:</t>
    </r>
    <r>
      <rPr>
        <sz val="12"/>
        <color theme="1"/>
        <rFont val="Times New Roman"/>
        <family val="1"/>
      </rPr>
      <t xml:space="preserve"> All charge time-outs are 1 minute</t>
    </r>
  </si>
  <si>
    <r>
      <rPr>
        <b/>
        <sz val="14"/>
        <color theme="1"/>
        <rFont val="Times New Roman"/>
        <family val="1"/>
      </rPr>
      <t>Running Clock Provisions:</t>
    </r>
    <r>
      <rPr>
        <sz val="12"/>
        <color theme="1"/>
        <rFont val="Times New Roman"/>
        <family val="1"/>
      </rPr>
      <t xml:space="preserve"> Initiated once there is a</t>
    </r>
    <r>
      <rPr>
        <b/>
        <sz val="12"/>
        <color theme="1"/>
        <rFont val="Times New Roman"/>
        <family val="1"/>
      </rPr>
      <t xml:space="preserve"> thirty-six (36)</t>
    </r>
    <r>
      <rPr>
        <sz val="12"/>
        <color theme="1"/>
        <rFont val="Times New Roman"/>
        <family val="1"/>
      </rPr>
      <t xml:space="preserve"> point differential or by mutual agreement of both coaches. Once implemented, it will remain inforce for the duration of the game regardless of the point differential</t>
    </r>
  </si>
  <si>
    <r>
      <rPr>
        <b/>
        <sz val="14"/>
        <color theme="1"/>
        <rFont val="Times New Roman"/>
        <family val="1"/>
      </rPr>
      <t xml:space="preserve">Game Clock: </t>
    </r>
    <r>
      <rPr>
        <sz val="12"/>
        <color theme="1"/>
        <rFont val="Times New Roman"/>
        <family val="1"/>
      </rPr>
      <t>The referee is responsible for starting the game clock.  All officials are responsible for stopping the game clock</t>
    </r>
  </si>
  <si>
    <t xml:space="preserve">        2. Incompletion: On 3rd &amp; 5, there is an incomplete pass:</t>
  </si>
  <si>
    <t xml:space="preserve">            - Play clock is set to 40 and starts automatically a couple of seconds after the incompletion</t>
  </si>
  <si>
    <t xml:space="preserve">            - Game clock stops until the next snap</t>
  </si>
  <si>
    <t xml:space="preserve">            - Play clock is set to 40 and starts automatically a couple of seconds after the runner is down</t>
  </si>
  <si>
    <t xml:space="preserve">            - Game clock stops when the play ends and will start when the referee winds the clock (without whistle)</t>
  </si>
  <si>
    <r>
      <rPr>
        <b/>
        <i/>
        <sz val="10"/>
        <color rgb="FF404040"/>
        <rFont val="Times New Roman"/>
        <family val="1"/>
      </rPr>
      <t>Note: 25-second trumps 40-second</t>
    </r>
  </si>
  <si>
    <t>A one-handed overhead pumping motion indicates the officials want the play clock reset to 25 seconds</t>
  </si>
  <si>
    <t xml:space="preserve">        1. Run that gains a first down:</t>
  </si>
  <si>
    <t>The game clock and the 40-second play clock will often not be running at the same time.  Examples are:</t>
  </si>
  <si>
    <t>CKFOA Crew</t>
  </si>
  <si>
    <t>2019 Timing Instructions</t>
  </si>
  <si>
    <t>with 40/25 Play Clock</t>
  </si>
  <si>
    <t>Jordan Gues</t>
  </si>
  <si>
    <t xml:space="preserve">Henry Clay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</si>
</sst>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h:mm\ AM/PM;@"/>
    <numFmt numFmtId="165" formatCode="[$-409]h:mm:ss\ AM/PM;@"/>
  </numFmts>
  <fonts count="44" x14ac:knownFonts="1">
    <font>
      <sz val="10"/>
      <name val="Arial"/>
    </font>
    <font>
      <sz val="10"/>
      <name val="Arial"/>
      <family val="2"/>
    </font>
    <font>
      <sz val="8"/>
      <name val="Arial"/>
      <family val="2"/>
    </font>
    <font>
      <sz val="14"/>
      <name val="Arial"/>
      <family val="2"/>
    </font>
    <font>
      <sz val="16"/>
      <name val="Arial"/>
      <family val="2"/>
    </font>
    <font>
      <sz val="10"/>
      <color indexed="12"/>
      <name val="Arial"/>
      <family val="2"/>
    </font>
    <font>
      <b/>
      <sz val="10"/>
      <name val="Arial"/>
      <family val="2"/>
    </font>
    <font>
      <b/>
      <sz val="14"/>
      <name val="Arial"/>
      <family val="2"/>
    </font>
    <font>
      <sz val="18"/>
      <name val="Arial"/>
      <family val="2"/>
    </font>
    <font>
      <sz val="12"/>
      <name val="Arial"/>
      <family val="2"/>
    </font>
    <font>
      <b/>
      <sz val="12"/>
      <name val="Arial"/>
      <family val="2"/>
    </font>
    <font>
      <u/>
      <sz val="10"/>
      <color indexed="12"/>
      <name val="Arial"/>
      <family val="2"/>
    </font>
    <font>
      <sz val="10"/>
      <name val="Arial"/>
      <family val="2"/>
    </font>
    <font>
      <b/>
      <i/>
      <sz val="10"/>
      <name val="Arial"/>
      <family val="2"/>
    </font>
    <font>
      <b/>
      <i/>
      <sz val="12"/>
      <name val="Arial"/>
      <family val="2"/>
    </font>
    <font>
      <b/>
      <sz val="18"/>
      <name val="Arial"/>
      <family val="2"/>
    </font>
    <font>
      <b/>
      <sz val="16"/>
      <name val="Arial"/>
      <family val="2"/>
    </font>
    <font>
      <sz val="10"/>
      <name val="Arial"/>
      <family val="2"/>
    </font>
    <font>
      <b/>
      <i/>
      <sz val="12"/>
      <name val="Rockwell"/>
      <family val="1"/>
    </font>
    <font>
      <b/>
      <i/>
      <sz val="24"/>
      <name val="Engravers MT"/>
      <family val="1"/>
    </font>
    <font>
      <b/>
      <sz val="20"/>
      <name val="Arial"/>
      <family val="2"/>
    </font>
    <font>
      <b/>
      <i/>
      <sz val="20"/>
      <name val="Arial"/>
      <family val="2"/>
    </font>
    <font>
      <b/>
      <i/>
      <sz val="18"/>
      <name val="Arial"/>
      <family val="2"/>
    </font>
    <font>
      <i/>
      <u/>
      <sz val="10"/>
      <color theme="9" tint="-0.249977111117893"/>
      <name val="Arial"/>
      <family val="2"/>
    </font>
    <font>
      <sz val="10"/>
      <color theme="9" tint="-0.249977111117893"/>
      <name val="Arial"/>
      <family val="2"/>
    </font>
    <font>
      <b/>
      <sz val="16"/>
      <color indexed="12"/>
      <name val="Arial"/>
      <family val="2"/>
    </font>
    <font>
      <b/>
      <sz val="11"/>
      <name val="Arial"/>
      <family val="2"/>
    </font>
    <font>
      <sz val="11"/>
      <color theme="1"/>
      <name val="Calibri"/>
      <family val="2"/>
      <scheme val="minor"/>
    </font>
    <font>
      <sz val="14"/>
      <color theme="1"/>
      <name val="Times New Roman"/>
      <family val="1"/>
    </font>
    <font>
      <b/>
      <sz val="14"/>
      <color theme="1"/>
      <name val="Times New Roman"/>
      <family val="1"/>
    </font>
    <font>
      <b/>
      <sz val="8"/>
      <name val="Arial"/>
      <family val="2"/>
    </font>
    <font>
      <b/>
      <i/>
      <sz val="14"/>
      <name val="Arial"/>
      <family val="2"/>
    </font>
    <font>
      <b/>
      <sz val="8"/>
      <color rgb="FF444444"/>
      <name val="Verdana"/>
      <family val="2"/>
    </font>
    <font>
      <sz val="10"/>
      <color rgb="FF000000"/>
      <name val="Times New Roman"/>
      <charset val="204"/>
    </font>
    <font>
      <sz val="10"/>
      <color rgb="FF000000"/>
      <name val="Times New Roman"/>
      <family val="1"/>
    </font>
    <font>
      <b/>
      <sz val="20"/>
      <name val="Times New Roman"/>
      <family val="1"/>
    </font>
    <font>
      <b/>
      <sz val="12"/>
      <color theme="4" tint="-0.249977111117893"/>
      <name val="Times New Roman"/>
      <family val="1"/>
    </font>
    <font>
      <sz val="12"/>
      <color theme="1"/>
      <name val="Times New Roman"/>
      <family val="1"/>
    </font>
    <font>
      <b/>
      <sz val="12"/>
      <color theme="1"/>
      <name val="Times New Roman"/>
      <family val="1"/>
    </font>
    <font>
      <sz val="10"/>
      <name val="Times New Roman"/>
      <family val="1"/>
    </font>
    <font>
      <b/>
      <i/>
      <sz val="10"/>
      <color rgb="FF404040"/>
      <name val="Times New Roman"/>
      <family val="1"/>
    </font>
    <font>
      <b/>
      <sz val="12"/>
      <color rgb="FF2E5395"/>
      <name val="Times New Roman"/>
      <family val="1"/>
    </font>
    <font>
      <b/>
      <sz val="12"/>
      <color rgb="FF000000"/>
      <name val="Times New Roman"/>
      <family val="1"/>
    </font>
    <font>
      <b/>
      <i/>
      <sz val="10"/>
      <name val="Times New Roman"/>
      <family val="1"/>
    </font>
  </fonts>
  <fills count="11">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1"/>
        <bgColor indexed="64"/>
      </patternFill>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1"/>
        <bgColor indexed="64"/>
      </patternFill>
    </fill>
    <fill>
      <patternFill patternType="solid">
        <fgColor theme="0" tint="-0.34998626667073579"/>
        <bgColor indexed="64"/>
      </patternFill>
    </fill>
    <fill>
      <patternFill patternType="solid">
        <fgColor theme="1" tint="0.499984740745262"/>
        <bgColor indexed="64"/>
      </patternFill>
    </fill>
  </fills>
  <borders count="62">
    <border>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s>
  <cellStyleXfs count="5">
    <xf numFmtId="0" fontId="0" fillId="0" borderId="0"/>
    <xf numFmtId="0" fontId="11" fillId="0" borderId="0" applyNumberFormat="0" applyFill="0" applyBorder="0" applyAlignment="0" applyProtection="0">
      <alignment vertical="top"/>
      <protection locked="0"/>
    </xf>
    <xf numFmtId="0" fontId="1" fillId="0" borderId="0"/>
    <xf numFmtId="0" fontId="27" fillId="0" borderId="0"/>
    <xf numFmtId="0" fontId="33" fillId="0" borderId="0"/>
  </cellStyleXfs>
  <cellXfs count="376">
    <xf numFmtId="0" fontId="0" fillId="0" borderId="0" xfId="0"/>
    <xf numFmtId="0" fontId="0" fillId="0" borderId="0" xfId="0" applyBorder="1"/>
    <xf numFmtId="0" fontId="3" fillId="0" borderId="0" xfId="0" applyFont="1" applyBorder="1"/>
    <xf numFmtId="0" fontId="5" fillId="0" borderId="0" xfId="0" applyFont="1"/>
    <xf numFmtId="0" fontId="6" fillId="0" borderId="0" xfId="0" applyFont="1"/>
    <xf numFmtId="0" fontId="0" fillId="0" borderId="2" xfId="0" applyBorder="1"/>
    <xf numFmtId="0" fontId="0" fillId="0" borderId="3" xfId="0" applyBorder="1"/>
    <xf numFmtId="0" fontId="10" fillId="0" borderId="0" xfId="0" applyFont="1" applyAlignment="1">
      <alignment horizontal="centerContinuous"/>
    </xf>
    <xf numFmtId="0" fontId="3" fillId="0" borderId="0" xfId="0" applyFont="1" applyFill="1" applyBorder="1"/>
    <xf numFmtId="0" fontId="0" fillId="0" borderId="30" xfId="0" applyBorder="1"/>
    <xf numFmtId="0" fontId="0" fillId="0" borderId="22" xfId="0" applyBorder="1"/>
    <xf numFmtId="0" fontId="3" fillId="0" borderId="22" xfId="0" applyFont="1" applyFill="1" applyBorder="1"/>
    <xf numFmtId="0" fontId="3" fillId="0" borderId="22" xfId="0" applyFont="1" applyBorder="1"/>
    <xf numFmtId="0" fontId="0" fillId="0" borderId="31" xfId="0" applyBorder="1"/>
    <xf numFmtId="0" fontId="0" fillId="0" borderId="33" xfId="0" applyBorder="1"/>
    <xf numFmtId="0" fontId="3" fillId="0" borderId="2" xfId="0" applyFont="1" applyBorder="1"/>
    <xf numFmtId="0" fontId="0" fillId="0" borderId="34" xfId="0" applyBorder="1"/>
    <xf numFmtId="0" fontId="0" fillId="0" borderId="0" xfId="0" applyAlignment="1"/>
    <xf numFmtId="0" fontId="0" fillId="0" borderId="0" xfId="0" applyFill="1" applyBorder="1"/>
    <xf numFmtId="0" fontId="0" fillId="0" borderId="0" xfId="0" applyFill="1" applyBorder="1" applyAlignment="1"/>
    <xf numFmtId="0" fontId="8" fillId="0" borderId="0" xfId="0" applyFont="1" applyFill="1" applyBorder="1"/>
    <xf numFmtId="0" fontId="3" fillId="0" borderId="3" xfId="0" applyFont="1" applyFill="1" applyBorder="1"/>
    <xf numFmtId="0" fontId="0" fillId="0" borderId="13" xfId="0" applyBorder="1"/>
    <xf numFmtId="0" fontId="3" fillId="0" borderId="3" xfId="0" applyFont="1" applyBorder="1"/>
    <xf numFmtId="0" fontId="0" fillId="0" borderId="14" xfId="0" applyBorder="1"/>
    <xf numFmtId="0" fontId="12" fillId="0" borderId="13" xfId="0" applyFont="1" applyFill="1" applyBorder="1"/>
    <xf numFmtId="0" fontId="12" fillId="0" borderId="3" xfId="0" applyFont="1" applyFill="1" applyBorder="1"/>
    <xf numFmtId="0" fontId="12" fillId="0" borderId="14" xfId="0" applyFont="1" applyFill="1" applyBorder="1"/>
    <xf numFmtId="0" fontId="12" fillId="0" borderId="0" xfId="0" applyFont="1"/>
    <xf numFmtId="0" fontId="12" fillId="0" borderId="0" xfId="0" applyFont="1" applyBorder="1"/>
    <xf numFmtId="0" fontId="0" fillId="0" borderId="35" xfId="0" applyFill="1" applyBorder="1"/>
    <xf numFmtId="0" fontId="0" fillId="0" borderId="37" xfId="0" applyFill="1" applyBorder="1"/>
    <xf numFmtId="0" fontId="0" fillId="2" borderId="0" xfId="0" applyFill="1"/>
    <xf numFmtId="0" fontId="4" fillId="0" borderId="0" xfId="0" applyFont="1" applyFill="1" applyBorder="1" applyAlignment="1">
      <alignment horizontal="centerContinuous"/>
    </xf>
    <xf numFmtId="0" fontId="6" fillId="2" borderId="0" xfId="0" applyFont="1" applyFill="1"/>
    <xf numFmtId="0" fontId="0" fillId="0" borderId="0" xfId="0" applyFill="1"/>
    <xf numFmtId="0" fontId="0" fillId="0" borderId="38" xfId="0" applyBorder="1"/>
    <xf numFmtId="0" fontId="0" fillId="0" borderId="35" xfId="0" applyBorder="1"/>
    <xf numFmtId="0" fontId="0" fillId="0" borderId="37" xfId="0" applyBorder="1"/>
    <xf numFmtId="0" fontId="5" fillId="3" borderId="29" xfId="0" applyFont="1" applyFill="1" applyBorder="1"/>
    <xf numFmtId="0" fontId="5" fillId="3" borderId="6" xfId="0" applyFont="1" applyFill="1" applyBorder="1"/>
    <xf numFmtId="0" fontId="5" fillId="3" borderId="5" xfId="0" applyFont="1" applyFill="1" applyBorder="1"/>
    <xf numFmtId="0" fontId="10" fillId="4" borderId="38" xfId="0" applyFont="1" applyFill="1" applyBorder="1" applyAlignment="1">
      <alignment vertical="center"/>
    </xf>
    <xf numFmtId="0" fontId="5" fillId="0" borderId="0" xfId="0" applyFont="1" applyFill="1" applyBorder="1"/>
    <xf numFmtId="0" fontId="12" fillId="0" borderId="38" xfId="0" applyFont="1" applyBorder="1"/>
    <xf numFmtId="0" fontId="12" fillId="3" borderId="5" xfId="0" applyFont="1" applyFill="1" applyBorder="1"/>
    <xf numFmtId="0" fontId="0" fillId="0" borderId="38" xfId="0" applyFill="1" applyBorder="1"/>
    <xf numFmtId="0" fontId="17" fillId="0" borderId="0" xfId="0" applyFont="1"/>
    <xf numFmtId="0" fontId="5" fillId="3" borderId="29" xfId="0" quotePrefix="1" applyFont="1" applyFill="1" applyBorder="1"/>
    <xf numFmtId="0" fontId="11" fillId="3" borderId="29" xfId="1" applyFill="1" applyBorder="1" applyAlignment="1" applyProtection="1"/>
    <xf numFmtId="0" fontId="11" fillId="3" borderId="6" xfId="1" applyFill="1" applyBorder="1" applyAlignment="1" applyProtection="1"/>
    <xf numFmtId="0" fontId="0" fillId="0" borderId="3" xfId="0" applyFill="1" applyBorder="1"/>
    <xf numFmtId="0" fontId="0" fillId="0" borderId="14" xfId="0" applyFill="1" applyBorder="1"/>
    <xf numFmtId="0" fontId="12" fillId="0" borderId="13" xfId="0" applyFont="1" applyBorder="1"/>
    <xf numFmtId="0" fontId="18" fillId="0" borderId="0" xfId="0" applyFont="1" applyAlignment="1">
      <alignment horizontal="centerContinuous"/>
    </xf>
    <xf numFmtId="0" fontId="12" fillId="0" borderId="30" xfId="0" applyFont="1" applyBorder="1"/>
    <xf numFmtId="49" fontId="5" fillId="3" borderId="5" xfId="0" applyNumberFormat="1" applyFont="1" applyFill="1" applyBorder="1"/>
    <xf numFmtId="0" fontId="10" fillId="0" borderId="31" xfId="0" applyFont="1" applyBorder="1" applyAlignment="1">
      <alignment horizontal="right"/>
    </xf>
    <xf numFmtId="0" fontId="0" fillId="0" borderId="41" xfId="0" applyBorder="1"/>
    <xf numFmtId="0" fontId="2" fillId="0" borderId="41" xfId="0" applyFont="1" applyBorder="1" applyAlignment="1">
      <alignment horizontal="right" vertical="top"/>
    </xf>
    <xf numFmtId="0" fontId="19" fillId="0" borderId="0" xfId="0" applyFont="1" applyAlignment="1">
      <alignment vertical="center"/>
    </xf>
    <xf numFmtId="0" fontId="12" fillId="0" borderId="0" xfId="0" applyFont="1" applyFill="1" applyBorder="1"/>
    <xf numFmtId="0" fontId="6" fillId="0" borderId="0" xfId="0" applyFont="1" applyFill="1" applyBorder="1"/>
    <xf numFmtId="0" fontId="7" fillId="0" borderId="0" xfId="0" applyFont="1" applyFill="1" applyBorder="1"/>
    <xf numFmtId="0" fontId="8" fillId="0" borderId="2" xfId="0" applyFont="1" applyFill="1" applyBorder="1"/>
    <xf numFmtId="0" fontId="0" fillId="0" borderId="2" xfId="0" applyFill="1" applyBorder="1"/>
    <xf numFmtId="165" fontId="5" fillId="3" borderId="29" xfId="0" applyNumberFormat="1" applyFont="1" applyFill="1" applyBorder="1"/>
    <xf numFmtId="0" fontId="23" fillId="0" borderId="0" xfId="0" applyFont="1"/>
    <xf numFmtId="0" fontId="24" fillId="0" borderId="0" xfId="0" applyFont="1"/>
    <xf numFmtId="0" fontId="4" fillId="0" borderId="39" xfId="0" applyFont="1" applyBorder="1"/>
    <xf numFmtId="0" fontId="16" fillId="0" borderId="1" xfId="0" applyFont="1" applyBorder="1" applyAlignment="1">
      <alignment horizontal="right"/>
    </xf>
    <xf numFmtId="0" fontId="25" fillId="0" borderId="40" xfId="0" applyFont="1" applyBorder="1"/>
    <xf numFmtId="0" fontId="0" fillId="0" borderId="0" xfId="0" applyAlignment="1">
      <alignment vertical="center"/>
    </xf>
    <xf numFmtId="0" fontId="1" fillId="0" borderId="32" xfId="0" applyFont="1" applyBorder="1" applyAlignment="1">
      <alignment horizontal="right"/>
    </xf>
    <xf numFmtId="0" fontId="0" fillId="8" borderId="41" xfId="0" applyFill="1" applyBorder="1"/>
    <xf numFmtId="0" fontId="0" fillId="8" borderId="0" xfId="0" applyFill="1" applyBorder="1"/>
    <xf numFmtId="0" fontId="3" fillId="8" borderId="0" xfId="0" applyFont="1" applyFill="1" applyBorder="1"/>
    <xf numFmtId="0" fontId="0" fillId="8" borderId="32" xfId="0" applyFill="1" applyBorder="1"/>
    <xf numFmtId="0" fontId="0" fillId="8" borderId="13" xfId="0" applyFill="1" applyBorder="1"/>
    <xf numFmtId="0" fontId="0" fillId="8" borderId="3" xfId="0" applyFill="1" applyBorder="1"/>
    <xf numFmtId="0" fontId="3" fillId="8" borderId="3" xfId="0" applyFont="1" applyFill="1" applyBorder="1"/>
    <xf numFmtId="0" fontId="0" fillId="8" borderId="14" xfId="0" applyFill="1" applyBorder="1"/>
    <xf numFmtId="0" fontId="15" fillId="9" borderId="41" xfId="0" applyFont="1" applyFill="1" applyBorder="1" applyAlignment="1">
      <alignment horizontal="centerContinuous"/>
    </xf>
    <xf numFmtId="0" fontId="3" fillId="0" borderId="2" xfId="0" applyFont="1" applyFill="1" applyBorder="1"/>
    <xf numFmtId="0" fontId="0" fillId="0" borderId="0" xfId="0" applyAlignment="1">
      <alignment horizontal="center"/>
    </xf>
    <xf numFmtId="0" fontId="12" fillId="0" borderId="33" xfId="0" applyFont="1" applyFill="1" applyBorder="1"/>
    <xf numFmtId="0" fontId="1" fillId="10" borderId="13" xfId="0" applyFont="1" applyFill="1" applyBorder="1" applyAlignment="1">
      <alignment vertical="center"/>
    </xf>
    <xf numFmtId="0" fontId="1" fillId="10" borderId="3" xfId="0" applyFont="1" applyFill="1" applyBorder="1" applyAlignment="1">
      <alignment vertical="center"/>
    </xf>
    <xf numFmtId="0" fontId="1" fillId="10" borderId="13" xfId="0" applyFont="1" applyFill="1" applyBorder="1"/>
    <xf numFmtId="0" fontId="7" fillId="10" borderId="3" xfId="0" applyFont="1" applyFill="1" applyBorder="1"/>
    <xf numFmtId="0" fontId="6" fillId="10" borderId="3" xfId="0" applyFont="1" applyFill="1" applyBorder="1"/>
    <xf numFmtId="0" fontId="6" fillId="10" borderId="14" xfId="0" applyFont="1" applyFill="1" applyBorder="1"/>
    <xf numFmtId="0" fontId="12" fillId="10" borderId="13" xfId="0" applyFont="1" applyFill="1" applyBorder="1" applyAlignment="1">
      <alignment vertical="center"/>
    </xf>
    <xf numFmtId="0" fontId="12" fillId="10" borderId="3" xfId="0" applyFont="1" applyFill="1" applyBorder="1" applyAlignment="1">
      <alignment vertical="center"/>
    </xf>
    <xf numFmtId="0" fontId="12" fillId="10" borderId="13" xfId="0" applyFont="1" applyFill="1" applyBorder="1"/>
    <xf numFmtId="0" fontId="3" fillId="10" borderId="3" xfId="0" applyFont="1" applyFill="1" applyBorder="1"/>
    <xf numFmtId="0" fontId="0" fillId="10" borderId="3" xfId="0" applyFill="1" applyBorder="1"/>
    <xf numFmtId="0" fontId="0" fillId="10" borderId="14" xfId="0" applyFill="1" applyBorder="1"/>
    <xf numFmtId="0" fontId="1" fillId="6" borderId="13" xfId="0" applyFont="1" applyFill="1" applyBorder="1" applyAlignment="1">
      <alignment vertical="center"/>
    </xf>
    <xf numFmtId="0" fontId="1" fillId="6" borderId="3" xfId="0" applyFont="1" applyFill="1" applyBorder="1" applyAlignment="1">
      <alignment vertical="center"/>
    </xf>
    <xf numFmtId="0" fontId="1" fillId="6" borderId="13" xfId="0" applyFont="1" applyFill="1" applyBorder="1"/>
    <xf numFmtId="0" fontId="7" fillId="6" borderId="3" xfId="0" applyFont="1" applyFill="1" applyBorder="1"/>
    <xf numFmtId="0" fontId="6" fillId="6" borderId="3" xfId="0" applyFont="1" applyFill="1" applyBorder="1"/>
    <xf numFmtId="0" fontId="6" fillId="6" borderId="14" xfId="0" applyFont="1" applyFill="1" applyBorder="1"/>
    <xf numFmtId="0" fontId="12" fillId="6" borderId="13" xfId="0" applyFont="1" applyFill="1" applyBorder="1" applyAlignment="1">
      <alignment vertical="center"/>
    </xf>
    <xf numFmtId="0" fontId="12" fillId="6" borderId="3" xfId="0" applyFont="1" applyFill="1" applyBorder="1" applyAlignment="1">
      <alignment vertical="center"/>
    </xf>
    <xf numFmtId="0" fontId="12" fillId="6" borderId="13" xfId="0" applyFont="1" applyFill="1" applyBorder="1"/>
    <xf numFmtId="0" fontId="3" fillId="6" borderId="3" xfId="0" applyFont="1" applyFill="1" applyBorder="1"/>
    <xf numFmtId="0" fontId="0" fillId="6" borderId="3" xfId="0" applyFill="1" applyBorder="1"/>
    <xf numFmtId="0" fontId="0" fillId="6" borderId="14" xfId="0" applyFill="1" applyBorder="1"/>
    <xf numFmtId="0" fontId="1" fillId="0" borderId="33" xfId="0" applyFont="1" applyBorder="1"/>
    <xf numFmtId="0" fontId="1" fillId="0" borderId="13" xfId="0" applyFont="1" applyBorder="1"/>
    <xf numFmtId="0" fontId="20" fillId="7" borderId="0" xfId="2" applyFont="1" applyFill="1" applyBorder="1" applyAlignment="1">
      <alignment horizontal="centerContinuous"/>
    </xf>
    <xf numFmtId="0" fontId="21" fillId="7" borderId="0" xfId="2" applyFont="1" applyFill="1" applyBorder="1" applyAlignment="1">
      <alignment horizontal="centerContinuous"/>
    </xf>
    <xf numFmtId="0" fontId="22" fillId="0" borderId="0" xfId="2" applyFont="1" applyFill="1" applyBorder="1" applyAlignment="1">
      <alignment horizontal="centerContinuous"/>
    </xf>
    <xf numFmtId="0" fontId="21" fillId="0" borderId="0" xfId="2" applyFont="1" applyFill="1" applyBorder="1" applyAlignment="1">
      <alignment horizontal="centerContinuous"/>
    </xf>
    <xf numFmtId="0" fontId="15" fillId="0" borderId="0" xfId="2" applyFont="1"/>
    <xf numFmtId="14" fontId="15" fillId="0" borderId="0" xfId="2" applyNumberFormat="1" applyFont="1"/>
    <xf numFmtId="0" fontId="15" fillId="0" borderId="0" xfId="2" applyFont="1" applyAlignment="1">
      <alignment horizontal="left"/>
    </xf>
    <xf numFmtId="0" fontId="6" fillId="0" borderId="0" xfId="2" applyFont="1"/>
    <xf numFmtId="0" fontId="7" fillId="0" borderId="42" xfId="2" applyFont="1" applyBorder="1" applyAlignment="1">
      <alignment horizontal="center" vertical="center"/>
    </xf>
    <xf numFmtId="0" fontId="7" fillId="0" borderId="22" xfId="2" applyFont="1" applyBorder="1" applyAlignment="1">
      <alignment horizontal="center" vertical="center"/>
    </xf>
    <xf numFmtId="0" fontId="7" fillId="0" borderId="30" xfId="2" applyFont="1" applyBorder="1" applyAlignment="1">
      <alignment horizontal="center" vertical="center"/>
    </xf>
    <xf numFmtId="0" fontId="7" fillId="0" borderId="31" xfId="2" applyFont="1" applyBorder="1" applyAlignment="1">
      <alignment horizontal="center" vertical="center"/>
    </xf>
    <xf numFmtId="0" fontId="7" fillId="0" borderId="28" xfId="2" applyFont="1" applyBorder="1" applyAlignment="1">
      <alignment horizontal="center" vertical="center"/>
    </xf>
    <xf numFmtId="0" fontId="7" fillId="0" borderId="0" xfId="2" applyFont="1" applyBorder="1" applyAlignment="1">
      <alignment horizontal="center" vertical="center"/>
    </xf>
    <xf numFmtId="0" fontId="7" fillId="0" borderId="41" xfId="2" applyFont="1" applyBorder="1" applyAlignment="1">
      <alignment horizontal="center" vertical="center"/>
    </xf>
    <xf numFmtId="0" fontId="7" fillId="0" borderId="32" xfId="2" applyFont="1" applyBorder="1" applyAlignment="1">
      <alignment horizontal="center" vertical="center"/>
    </xf>
    <xf numFmtId="0" fontId="7" fillId="0" borderId="2" xfId="2" applyFont="1" applyBorder="1" applyAlignment="1">
      <alignment horizontal="center" vertical="center"/>
    </xf>
    <xf numFmtId="0" fontId="7" fillId="0" borderId="34" xfId="2" applyFont="1" applyBorder="1" applyAlignment="1">
      <alignment horizontal="center" vertical="center"/>
    </xf>
    <xf numFmtId="0" fontId="7" fillId="0" borderId="43" xfId="2" applyFont="1" applyBorder="1" applyAlignment="1">
      <alignment horizontal="center" vertical="center"/>
    </xf>
    <xf numFmtId="0" fontId="10" fillId="0" borderId="4" xfId="2" applyFont="1" applyBorder="1" applyAlignment="1">
      <alignment horizontal="center" wrapText="1"/>
    </xf>
    <xf numFmtId="0" fontId="10" fillId="0" borderId="4" xfId="2" applyFont="1" applyBorder="1" applyAlignment="1">
      <alignment horizontal="center"/>
    </xf>
    <xf numFmtId="0" fontId="10" fillId="0" borderId="4" xfId="2" applyFont="1" applyBorder="1" applyAlignment="1">
      <alignment horizontal="center" vertical="center" wrapText="1"/>
    </xf>
    <xf numFmtId="0" fontId="10" fillId="0" borderId="4" xfId="2" applyFont="1" applyBorder="1" applyAlignment="1">
      <alignment horizontal="center" vertical="center"/>
    </xf>
    <xf numFmtId="0" fontId="10" fillId="6" borderId="4" xfId="2" applyFont="1" applyFill="1" applyBorder="1" applyAlignment="1">
      <alignment horizontal="center" wrapText="1"/>
    </xf>
    <xf numFmtId="0" fontId="10" fillId="6" borderId="4" xfId="2" applyFont="1" applyFill="1" applyBorder="1" applyAlignment="1">
      <alignment horizontal="center"/>
    </xf>
    <xf numFmtId="0" fontId="10" fillId="6" borderId="4" xfId="2" applyFont="1" applyFill="1" applyBorder="1" applyAlignment="1">
      <alignment horizontal="center" vertical="center" wrapText="1"/>
    </xf>
    <xf numFmtId="0" fontId="10" fillId="6" borderId="4" xfId="2" applyFont="1" applyFill="1" applyBorder="1" applyAlignment="1">
      <alignment horizontal="center" vertical="center"/>
    </xf>
    <xf numFmtId="0" fontId="26" fillId="0" borderId="30" xfId="0" applyFont="1" applyFill="1" applyBorder="1"/>
    <xf numFmtId="0" fontId="26" fillId="0" borderId="22" xfId="0" applyFont="1" applyFill="1" applyBorder="1"/>
    <xf numFmtId="0" fontId="26" fillId="0" borderId="31" xfId="0" applyFont="1" applyFill="1" applyBorder="1"/>
    <xf numFmtId="0" fontId="26" fillId="5" borderId="13" xfId="0" applyFont="1" applyFill="1" applyBorder="1"/>
    <xf numFmtId="0" fontId="26" fillId="5" borderId="3" xfId="0" applyFont="1" applyFill="1" applyBorder="1"/>
    <xf numFmtId="0" fontId="26" fillId="5" borderId="14" xfId="0" applyFont="1" applyFill="1" applyBorder="1"/>
    <xf numFmtId="0" fontId="8" fillId="0" borderId="22" xfId="0" applyFont="1" applyFill="1" applyBorder="1"/>
    <xf numFmtId="0" fontId="10" fillId="9" borderId="38" xfId="0" applyFont="1" applyFill="1" applyBorder="1" applyAlignment="1">
      <alignment horizontal="centerContinuous"/>
    </xf>
    <xf numFmtId="0" fontId="13" fillId="9" borderId="38" xfId="0" applyFont="1" applyFill="1" applyBorder="1" applyAlignment="1">
      <alignment horizontal="centerContinuous"/>
    </xf>
    <xf numFmtId="0" fontId="6" fillId="9" borderId="14" xfId="0" applyFont="1" applyFill="1" applyBorder="1" applyAlignment="1">
      <alignment horizontal="center" vertical="center"/>
    </xf>
    <xf numFmtId="0" fontId="6" fillId="9" borderId="47" xfId="0" applyFont="1" applyFill="1" applyBorder="1" applyAlignment="1">
      <alignment horizontal="center" vertical="center"/>
    </xf>
    <xf numFmtId="0" fontId="2" fillId="10" borderId="4" xfId="0" applyFont="1" applyFill="1" applyBorder="1"/>
    <xf numFmtId="0" fontId="2" fillId="6" borderId="4" xfId="0" applyFont="1" applyFill="1" applyBorder="1"/>
    <xf numFmtId="0" fontId="2" fillId="10" borderId="28" xfId="0" applyFont="1" applyFill="1" applyBorder="1"/>
    <xf numFmtId="0" fontId="7" fillId="0" borderId="0" xfId="2" applyFont="1" applyBorder="1"/>
    <xf numFmtId="0" fontId="7" fillId="0" borderId="41" xfId="2" applyFont="1" applyBorder="1"/>
    <xf numFmtId="0" fontId="7" fillId="0" borderId="32" xfId="2" applyFont="1" applyBorder="1"/>
    <xf numFmtId="0" fontId="7" fillId="0" borderId="33" xfId="2" applyFont="1" applyBorder="1"/>
    <xf numFmtId="0" fontId="7" fillId="0" borderId="2" xfId="2" applyFont="1" applyBorder="1"/>
    <xf numFmtId="0" fontId="7" fillId="0" borderId="34" xfId="2" applyFont="1" applyBorder="1"/>
    <xf numFmtId="0" fontId="7" fillId="0" borderId="33" xfId="2" applyFont="1" applyFill="1" applyBorder="1"/>
    <xf numFmtId="0" fontId="15" fillId="0" borderId="0" xfId="2" applyFont="1" applyFill="1" applyBorder="1" applyAlignment="1">
      <alignment vertical="center"/>
    </xf>
    <xf numFmtId="0" fontId="16" fillId="0" borderId="13" xfId="2" applyFont="1" applyBorder="1"/>
    <xf numFmtId="0" fontId="7" fillId="0" borderId="3" xfId="2" applyFont="1" applyBorder="1"/>
    <xf numFmtId="0" fontId="7" fillId="0" borderId="14" xfId="2" applyFont="1" applyBorder="1"/>
    <xf numFmtId="0" fontId="10" fillId="4" borderId="35" xfId="0" applyFont="1" applyFill="1" applyBorder="1" applyAlignment="1">
      <alignment vertical="center"/>
    </xf>
    <xf numFmtId="0" fontId="10" fillId="4" borderId="37" xfId="0" applyFont="1" applyFill="1" applyBorder="1" applyAlignment="1">
      <alignment vertical="center"/>
    </xf>
    <xf numFmtId="0" fontId="10" fillId="4" borderId="44" xfId="0" applyFont="1" applyFill="1" applyBorder="1" applyAlignment="1">
      <alignment vertical="center"/>
    </xf>
    <xf numFmtId="0" fontId="10" fillId="4" borderId="5" xfId="0" applyFont="1" applyFill="1" applyBorder="1" applyAlignment="1">
      <alignment vertical="center"/>
    </xf>
    <xf numFmtId="0" fontId="10" fillId="0" borderId="0" xfId="0" applyFont="1" applyAlignment="1">
      <alignment vertical="center"/>
    </xf>
    <xf numFmtId="0" fontId="10" fillId="4" borderId="36" xfId="0" applyFont="1" applyFill="1" applyBorder="1" applyAlignment="1">
      <alignment vertical="center"/>
    </xf>
    <xf numFmtId="0" fontId="6" fillId="4" borderId="36" xfId="0" applyFont="1" applyFill="1" applyBorder="1"/>
    <xf numFmtId="0" fontId="10" fillId="4" borderId="6" xfId="0" applyFont="1" applyFill="1" applyBorder="1" applyAlignment="1">
      <alignment vertical="center"/>
    </xf>
    <xf numFmtId="0" fontId="10" fillId="0" borderId="38" xfId="0" applyFont="1" applyBorder="1" applyAlignment="1">
      <alignment horizontal="centerContinuous" vertical="center"/>
    </xf>
    <xf numFmtId="0" fontId="10" fillId="0" borderId="44" xfId="0" applyFont="1" applyBorder="1" applyAlignment="1">
      <alignment horizontal="centerContinuous" vertical="center"/>
    </xf>
    <xf numFmtId="0" fontId="10" fillId="0" borderId="44" xfId="0" applyFont="1" applyBorder="1" applyAlignment="1">
      <alignment vertical="center"/>
    </xf>
    <xf numFmtId="0" fontId="10" fillId="0" borderId="44" xfId="0" applyFont="1" applyBorder="1" applyAlignment="1">
      <alignment horizontal="center" vertical="center"/>
    </xf>
    <xf numFmtId="0" fontId="10" fillId="0" borderId="5" xfId="0" applyFont="1" applyBorder="1" applyAlignment="1">
      <alignment horizontal="center" vertical="center"/>
    </xf>
    <xf numFmtId="0" fontId="10" fillId="0" borderId="7" xfId="0" applyFont="1" applyBorder="1" applyAlignment="1">
      <alignment vertical="center"/>
    </xf>
    <xf numFmtId="0" fontId="10" fillId="0" borderId="8" xfId="0" applyFont="1" applyBorder="1" applyAlignment="1">
      <alignment vertical="center"/>
    </xf>
    <xf numFmtId="0" fontId="10" fillId="0" borderId="9" xfId="0" applyFont="1" applyBorder="1" applyAlignment="1">
      <alignment vertical="center"/>
    </xf>
    <xf numFmtId="0" fontId="10" fillId="0" borderId="10" xfId="0" applyFont="1" applyBorder="1" applyAlignment="1">
      <alignment vertical="center"/>
    </xf>
    <xf numFmtId="0" fontId="10" fillId="0" borderId="11" xfId="0" applyFont="1" applyBorder="1" applyAlignment="1">
      <alignment vertical="center"/>
    </xf>
    <xf numFmtId="0" fontId="10" fillId="0" borderId="0" xfId="0" applyFont="1" applyBorder="1" applyAlignment="1">
      <alignment vertical="center"/>
    </xf>
    <xf numFmtId="0" fontId="10" fillId="0" borderId="12" xfId="0" applyFont="1" applyBorder="1" applyAlignment="1">
      <alignment vertical="center"/>
    </xf>
    <xf numFmtId="0" fontId="10" fillId="0" borderId="13" xfId="0" applyFont="1" applyBorder="1" applyAlignment="1">
      <alignment vertical="center"/>
    </xf>
    <xf numFmtId="0" fontId="10" fillId="0" borderId="3" xfId="0" applyFont="1" applyBorder="1" applyAlignment="1">
      <alignment vertical="center"/>
    </xf>
    <xf numFmtId="0" fontId="10" fillId="0" borderId="14" xfId="0" applyFont="1" applyBorder="1" applyAlignment="1">
      <alignment vertical="center"/>
    </xf>
    <xf numFmtId="0" fontId="10" fillId="0" borderId="15" xfId="0" applyFont="1" applyBorder="1" applyAlignment="1">
      <alignment vertical="center"/>
    </xf>
    <xf numFmtId="0" fontId="10" fillId="0" borderId="16" xfId="0" applyFont="1" applyBorder="1" applyAlignment="1">
      <alignment vertical="center"/>
    </xf>
    <xf numFmtId="0" fontId="10" fillId="0" borderId="17" xfId="0" applyFont="1" applyBorder="1" applyAlignment="1">
      <alignment vertical="center"/>
    </xf>
    <xf numFmtId="0" fontId="10" fillId="0" borderId="18" xfId="0" applyFont="1" applyBorder="1" applyAlignment="1">
      <alignment vertical="center"/>
    </xf>
    <xf numFmtId="0" fontId="10" fillId="0" borderId="19" xfId="0" applyFont="1" applyBorder="1" applyAlignment="1">
      <alignment vertical="center"/>
    </xf>
    <xf numFmtId="0" fontId="10" fillId="0" borderId="20" xfId="0" applyFont="1" applyBorder="1" applyAlignment="1">
      <alignment vertical="center"/>
    </xf>
    <xf numFmtId="0" fontId="10" fillId="0" borderId="36" xfId="0" applyFont="1" applyBorder="1" applyAlignment="1">
      <alignment vertical="center"/>
    </xf>
    <xf numFmtId="0" fontId="10" fillId="0" borderId="21" xfId="0" applyFont="1" applyBorder="1" applyAlignment="1">
      <alignment vertical="center"/>
    </xf>
    <xf numFmtId="0" fontId="10" fillId="4" borderId="48" xfId="0" applyFont="1" applyFill="1" applyBorder="1" applyAlignment="1">
      <alignment horizontal="centerContinuous" vertical="center"/>
    </xf>
    <xf numFmtId="0" fontId="10" fillId="4" borderId="44" xfId="0" applyFont="1" applyFill="1" applyBorder="1" applyAlignment="1">
      <alignment horizontal="centerContinuous" vertical="center"/>
    </xf>
    <xf numFmtId="0" fontId="10" fillId="4" borderId="49" xfId="0" applyFont="1" applyFill="1" applyBorder="1" applyAlignment="1">
      <alignment horizontal="centerContinuous" vertical="center"/>
    </xf>
    <xf numFmtId="0" fontId="10" fillId="4" borderId="5" xfId="0" applyFont="1" applyFill="1" applyBorder="1" applyAlignment="1">
      <alignment horizontal="centerContinuous" vertical="center"/>
    </xf>
    <xf numFmtId="0" fontId="10" fillId="4" borderId="0" xfId="0" applyFont="1" applyFill="1" applyBorder="1" applyAlignment="1">
      <alignment vertical="center"/>
    </xf>
    <xf numFmtId="0" fontId="10" fillId="4" borderId="33" xfId="0" applyFont="1" applyFill="1" applyBorder="1" applyAlignment="1">
      <alignment horizontal="center" vertical="center"/>
    </xf>
    <xf numFmtId="0" fontId="10" fillId="4" borderId="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50" xfId="0" applyFont="1" applyFill="1" applyBorder="1" applyAlignment="1">
      <alignment horizontal="center" vertical="center"/>
    </xf>
    <xf numFmtId="0" fontId="10" fillId="4" borderId="29" xfId="0" applyFont="1" applyFill="1" applyBorder="1" applyAlignment="1">
      <alignment horizontal="center" vertical="center"/>
    </xf>
    <xf numFmtId="0" fontId="10" fillId="4" borderId="29" xfId="0" applyFont="1" applyFill="1" applyBorder="1" applyAlignment="1">
      <alignment vertical="center"/>
    </xf>
    <xf numFmtId="0" fontId="6" fillId="4" borderId="4" xfId="0" applyFont="1" applyFill="1" applyBorder="1" applyAlignment="1">
      <alignment horizontal="center" vertical="center"/>
    </xf>
    <xf numFmtId="0" fontId="6" fillId="4" borderId="15" xfId="0" applyFont="1" applyFill="1" applyBorder="1" applyAlignment="1">
      <alignment horizontal="center" vertical="center"/>
    </xf>
    <xf numFmtId="0" fontId="10" fillId="4" borderId="4" xfId="0" applyFont="1" applyFill="1" applyBorder="1" applyAlignment="1">
      <alignment vertical="center"/>
    </xf>
    <xf numFmtId="0" fontId="10" fillId="4" borderId="15" xfId="0" applyFont="1" applyFill="1" applyBorder="1" applyAlignment="1">
      <alignment vertical="center"/>
    </xf>
    <xf numFmtId="0" fontId="10" fillId="4" borderId="51" xfId="0" applyFont="1" applyFill="1" applyBorder="1" applyAlignment="1">
      <alignment vertical="center"/>
    </xf>
    <xf numFmtId="0" fontId="10" fillId="4" borderId="21" xfId="0" applyFont="1" applyFill="1" applyBorder="1" applyAlignment="1">
      <alignment vertical="center"/>
    </xf>
    <xf numFmtId="0" fontId="10" fillId="0" borderId="38" xfId="0" applyFont="1" applyBorder="1" applyAlignment="1">
      <alignment vertical="center"/>
    </xf>
    <xf numFmtId="0" fontId="10" fillId="0" borderId="5" xfId="0" applyFont="1" applyBorder="1" applyAlignment="1">
      <alignment vertical="center"/>
    </xf>
    <xf numFmtId="0" fontId="10" fillId="0" borderId="52" xfId="0" applyFont="1" applyBorder="1" applyAlignment="1">
      <alignment vertical="center"/>
    </xf>
    <xf numFmtId="0" fontId="10" fillId="0" borderId="53" xfId="0" applyFont="1" applyBorder="1" applyAlignment="1">
      <alignment vertical="center"/>
    </xf>
    <xf numFmtId="0" fontId="10" fillId="0" borderId="54" xfId="0" applyFont="1" applyBorder="1" applyAlignment="1">
      <alignment vertical="center"/>
    </xf>
    <xf numFmtId="0" fontId="10" fillId="0" borderId="55" xfId="0" applyFont="1" applyBorder="1" applyAlignment="1">
      <alignment vertical="center"/>
    </xf>
    <xf numFmtId="0" fontId="10" fillId="0" borderId="23" xfId="0" applyFont="1" applyBorder="1" applyAlignment="1">
      <alignment vertical="center"/>
    </xf>
    <xf numFmtId="0" fontId="10" fillId="0" borderId="24" xfId="0" applyFont="1" applyBorder="1" applyAlignment="1">
      <alignment vertical="center"/>
    </xf>
    <xf numFmtId="0" fontId="10" fillId="0" borderId="35" xfId="0" applyFont="1" applyBorder="1" applyAlignment="1">
      <alignment vertical="center"/>
    </xf>
    <xf numFmtId="0" fontId="10" fillId="0" borderId="25" xfId="0" applyFont="1" applyBorder="1" applyAlignment="1">
      <alignment vertical="center"/>
    </xf>
    <xf numFmtId="0" fontId="10" fillId="0" borderId="26" xfId="0" applyFont="1" applyBorder="1" applyAlignment="1">
      <alignment vertical="center"/>
    </xf>
    <xf numFmtId="0" fontId="10" fillId="0" borderId="6" xfId="0" applyFont="1" applyBorder="1" applyAlignment="1">
      <alignment vertical="center"/>
    </xf>
    <xf numFmtId="0" fontId="10" fillId="0" borderId="27" xfId="0" applyFont="1" applyBorder="1" applyAlignment="1">
      <alignment vertical="center"/>
    </xf>
    <xf numFmtId="0" fontId="10" fillId="0" borderId="28" xfId="0" applyFont="1" applyBorder="1" applyAlignment="1">
      <alignment vertical="center"/>
    </xf>
    <xf numFmtId="0" fontId="10" fillId="0" borderId="29" xfId="0" applyFont="1" applyBorder="1" applyAlignment="1">
      <alignment vertical="center"/>
    </xf>
    <xf numFmtId="0" fontId="10" fillId="0" borderId="37" xfId="0" applyFont="1" applyBorder="1" applyAlignment="1">
      <alignment vertical="center"/>
    </xf>
    <xf numFmtId="0" fontId="9" fillId="9" borderId="35" xfId="0" applyFont="1" applyFill="1" applyBorder="1"/>
    <xf numFmtId="0" fontId="9" fillId="9" borderId="0" xfId="0" applyFont="1" applyFill="1" applyBorder="1"/>
    <xf numFmtId="0" fontId="9" fillId="9" borderId="29" xfId="0" applyFont="1" applyFill="1" applyBorder="1"/>
    <xf numFmtId="0" fontId="9" fillId="9" borderId="37" xfId="0" applyFont="1" applyFill="1" applyBorder="1"/>
    <xf numFmtId="0" fontId="9" fillId="9" borderId="36" xfId="0" applyFont="1" applyFill="1" applyBorder="1"/>
    <xf numFmtId="0" fontId="9" fillId="9" borderId="36" xfId="0" applyFont="1" applyFill="1" applyBorder="1" applyAlignment="1"/>
    <xf numFmtId="0" fontId="9" fillId="9" borderId="6" xfId="0" applyFont="1" applyFill="1" applyBorder="1"/>
    <xf numFmtId="0" fontId="1" fillId="0" borderId="0" xfId="0" applyFont="1"/>
    <xf numFmtId="0" fontId="9" fillId="9" borderId="45" xfId="0" applyFont="1" applyFill="1" applyBorder="1"/>
    <xf numFmtId="0" fontId="10" fillId="0" borderId="0" xfId="0" applyFont="1"/>
    <xf numFmtId="0" fontId="10" fillId="9" borderId="44" xfId="0" applyFont="1" applyFill="1" applyBorder="1" applyAlignment="1">
      <alignment horizontal="centerContinuous"/>
    </xf>
    <xf numFmtId="0" fontId="10" fillId="9" borderId="5" xfId="0" applyFont="1" applyFill="1" applyBorder="1" applyAlignment="1">
      <alignment horizontal="centerContinuous"/>
    </xf>
    <xf numFmtId="0" fontId="10" fillId="9" borderId="35" xfId="0" applyFont="1" applyFill="1" applyBorder="1" applyAlignment="1">
      <alignment horizontal="centerContinuous"/>
    </xf>
    <xf numFmtId="0" fontId="10" fillId="9" borderId="0" xfId="0" applyFont="1" applyFill="1" applyBorder="1" applyAlignment="1">
      <alignment horizontal="centerContinuous"/>
    </xf>
    <xf numFmtId="0" fontId="10" fillId="9" borderId="29" xfId="0" applyFont="1" applyFill="1" applyBorder="1" applyAlignment="1">
      <alignment horizontal="centerContinuous"/>
    </xf>
    <xf numFmtId="0" fontId="10" fillId="0" borderId="42" xfId="0" applyFont="1" applyBorder="1"/>
    <xf numFmtId="0" fontId="10" fillId="0" borderId="30" xfId="0" applyFont="1" applyBorder="1"/>
    <xf numFmtId="0" fontId="10" fillId="0" borderId="31" xfId="0" applyFont="1" applyBorder="1"/>
    <xf numFmtId="164" fontId="10" fillId="9" borderId="37" xfId="0" applyNumberFormat="1" applyFont="1" applyFill="1" applyBorder="1" applyAlignment="1">
      <alignment horizontal="centerContinuous"/>
    </xf>
    <xf numFmtId="0" fontId="10" fillId="9" borderId="36" xfId="0" applyFont="1" applyFill="1" applyBorder="1" applyAlignment="1">
      <alignment horizontal="centerContinuous"/>
    </xf>
    <xf numFmtId="0" fontId="10" fillId="9" borderId="6" xfId="0" applyFont="1" applyFill="1" applyBorder="1" applyAlignment="1">
      <alignment horizontal="centerContinuous"/>
    </xf>
    <xf numFmtId="0" fontId="10" fillId="0" borderId="28" xfId="0" applyFont="1" applyBorder="1"/>
    <xf numFmtId="0" fontId="10" fillId="0" borderId="41" xfId="0" applyFont="1" applyBorder="1"/>
    <xf numFmtId="0" fontId="10" fillId="0" borderId="32" xfId="0" applyFont="1" applyBorder="1"/>
    <xf numFmtId="0" fontId="10" fillId="0" borderId="22" xfId="0" applyFont="1" applyBorder="1"/>
    <xf numFmtId="0" fontId="10" fillId="0" borderId="43" xfId="0" applyFont="1" applyBorder="1"/>
    <xf numFmtId="0" fontId="10" fillId="0" borderId="33" xfId="0" applyFont="1" applyBorder="1"/>
    <xf numFmtId="0" fontId="10" fillId="0" borderId="34" xfId="0" applyFont="1" applyBorder="1"/>
    <xf numFmtId="0" fontId="10" fillId="9" borderId="0" xfId="0" applyFont="1" applyFill="1" applyBorder="1"/>
    <xf numFmtId="0" fontId="10" fillId="0" borderId="0" xfId="0" applyFont="1" applyBorder="1"/>
    <xf numFmtId="0" fontId="10" fillId="9" borderId="36" xfId="0" applyFont="1" applyFill="1" applyBorder="1"/>
    <xf numFmtId="0" fontId="10" fillId="9" borderId="6" xfId="0" applyFont="1" applyFill="1" applyBorder="1"/>
    <xf numFmtId="0" fontId="10" fillId="0" borderId="0" xfId="0" applyFont="1" applyFill="1"/>
    <xf numFmtId="0" fontId="10" fillId="0" borderId="0" xfId="0" applyFont="1" applyFill="1" applyAlignment="1"/>
    <xf numFmtId="0" fontId="13" fillId="9" borderId="44" xfId="0" applyFont="1" applyFill="1" applyBorder="1" applyAlignment="1">
      <alignment horizontal="centerContinuous"/>
    </xf>
    <xf numFmtId="0" fontId="13" fillId="9" borderId="5" xfId="0" applyFont="1" applyFill="1" applyBorder="1" applyAlignment="1">
      <alignment horizontal="centerContinuous"/>
    </xf>
    <xf numFmtId="0" fontId="30" fillId="9" borderId="35" xfId="0" applyFont="1" applyFill="1" applyBorder="1"/>
    <xf numFmtId="0" fontId="30" fillId="9" borderId="0" xfId="0" applyFont="1" applyFill="1" applyBorder="1" applyAlignment="1">
      <alignment horizontal="centerContinuous"/>
    </xf>
    <xf numFmtId="0" fontId="30" fillId="9" borderId="29" xfId="0" applyFont="1" applyFill="1" applyBorder="1" applyAlignment="1">
      <alignment horizontal="centerContinuous"/>
    </xf>
    <xf numFmtId="0" fontId="6" fillId="9" borderId="35" xfId="0" applyFont="1" applyFill="1" applyBorder="1" applyAlignment="1">
      <alignment horizontal="left"/>
    </xf>
    <xf numFmtId="0" fontId="10" fillId="9" borderId="13" xfId="0" applyFont="1" applyFill="1" applyBorder="1"/>
    <xf numFmtId="0" fontId="10" fillId="9" borderId="14" xfId="0" applyFont="1" applyFill="1" applyBorder="1"/>
    <xf numFmtId="0" fontId="10" fillId="9" borderId="45" xfId="0" applyFont="1" applyFill="1" applyBorder="1"/>
    <xf numFmtId="0" fontId="6" fillId="9" borderId="37" xfId="0" applyFont="1" applyFill="1" applyBorder="1" applyAlignment="1">
      <alignment horizontal="left"/>
    </xf>
    <xf numFmtId="0" fontId="10" fillId="9" borderId="46" xfId="0" applyFont="1" applyFill="1" applyBorder="1"/>
    <xf numFmtId="0" fontId="10" fillId="9" borderId="47" xfId="0" applyFont="1" applyFill="1" applyBorder="1"/>
    <xf numFmtId="0" fontId="10" fillId="0" borderId="0" xfId="0" applyFont="1" applyFill="1" applyBorder="1"/>
    <xf numFmtId="0" fontId="10" fillId="0" borderId="38" xfId="0" applyFont="1" applyBorder="1" applyAlignment="1">
      <alignment horizontal="centerContinuous"/>
    </xf>
    <xf numFmtId="0" fontId="10" fillId="0" borderId="56" xfId="0" applyFont="1" applyBorder="1"/>
    <xf numFmtId="0" fontId="10" fillId="0" borderId="29" xfId="0" applyFont="1" applyBorder="1"/>
    <xf numFmtId="0" fontId="10" fillId="0" borderId="50" xfId="0" applyFont="1" applyBorder="1"/>
    <xf numFmtId="0" fontId="10" fillId="0" borderId="26" xfId="0" applyFont="1" applyBorder="1"/>
    <xf numFmtId="0" fontId="10" fillId="0" borderId="46" xfId="0" applyFont="1" applyBorder="1"/>
    <xf numFmtId="0" fontId="10" fillId="0" borderId="47" xfId="0" applyFont="1" applyBorder="1"/>
    <xf numFmtId="0" fontId="10" fillId="0" borderId="6" xfId="0" applyFont="1" applyBorder="1"/>
    <xf numFmtId="0" fontId="7" fillId="0" borderId="0" xfId="2" applyFont="1"/>
    <xf numFmtId="0" fontId="7" fillId="0" borderId="43" xfId="2" applyFont="1" applyBorder="1"/>
    <xf numFmtId="0" fontId="16" fillId="9" borderId="30" xfId="0" applyFont="1" applyFill="1" applyBorder="1" applyAlignment="1">
      <alignment horizontal="centerContinuous"/>
    </xf>
    <xf numFmtId="0" fontId="16" fillId="9" borderId="22" xfId="0" applyFont="1" applyFill="1" applyBorder="1" applyAlignment="1">
      <alignment horizontal="centerContinuous"/>
    </xf>
    <xf numFmtId="0" fontId="6" fillId="9" borderId="22" xfId="0" applyFont="1" applyFill="1" applyBorder="1" applyAlignment="1">
      <alignment horizontal="centerContinuous"/>
    </xf>
    <xf numFmtId="0" fontId="7" fillId="9" borderId="22" xfId="0" applyFont="1" applyFill="1" applyBorder="1" applyAlignment="1">
      <alignment horizontal="centerContinuous"/>
    </xf>
    <xf numFmtId="0" fontId="6" fillId="9" borderId="31" xfId="0" applyFont="1" applyFill="1" applyBorder="1" applyAlignment="1">
      <alignment horizontal="centerContinuous"/>
    </xf>
    <xf numFmtId="0" fontId="16" fillId="9" borderId="0" xfId="0" applyFont="1" applyFill="1" applyBorder="1" applyAlignment="1">
      <alignment horizontal="centerContinuous"/>
    </xf>
    <xf numFmtId="0" fontId="15" fillId="9" borderId="0" xfId="0" applyFont="1" applyFill="1" applyBorder="1" applyAlignment="1">
      <alignment horizontal="centerContinuous"/>
    </xf>
    <xf numFmtId="0" fontId="6" fillId="9" borderId="0" xfId="0" applyFont="1" applyFill="1" applyBorder="1" applyAlignment="1">
      <alignment horizontal="centerContinuous"/>
    </xf>
    <xf numFmtId="0" fontId="6" fillId="9" borderId="32" xfId="0" applyFont="1" applyFill="1" applyBorder="1" applyAlignment="1">
      <alignment horizontal="centerContinuous"/>
    </xf>
    <xf numFmtId="0" fontId="31" fillId="9" borderId="41" xfId="0" applyFont="1" applyFill="1" applyBorder="1" applyAlignment="1">
      <alignment horizontal="centerContinuous"/>
    </xf>
    <xf numFmtId="0" fontId="15" fillId="0" borderId="30" xfId="0" applyFont="1" applyFill="1" applyBorder="1" applyAlignment="1"/>
    <xf numFmtId="0" fontId="15" fillId="0" borderId="22" xfId="0" applyFont="1" applyFill="1" applyBorder="1" applyAlignment="1"/>
    <xf numFmtId="0" fontId="6" fillId="0" borderId="22" xfId="0" applyFont="1" applyFill="1" applyBorder="1" applyAlignment="1"/>
    <xf numFmtId="0" fontId="6" fillId="0" borderId="31" xfId="0" applyFont="1" applyFill="1" applyBorder="1" applyAlignment="1"/>
    <xf numFmtId="0" fontId="6" fillId="0" borderId="41" xfId="0" applyFont="1" applyFill="1" applyBorder="1"/>
    <xf numFmtId="0" fontId="6" fillId="0" borderId="0" xfId="0" applyFont="1" applyBorder="1"/>
    <xf numFmtId="0" fontId="15" fillId="0" borderId="0" xfId="0" applyFont="1" applyFill="1" applyBorder="1"/>
    <xf numFmtId="0" fontId="6" fillId="0" borderId="32" xfId="0" applyFont="1" applyFill="1" applyBorder="1"/>
    <xf numFmtId="0" fontId="32" fillId="0" borderId="0" xfId="0" applyFont="1" applyBorder="1"/>
    <xf numFmtId="0" fontId="6" fillId="0" borderId="33" xfId="0" applyFont="1" applyFill="1" applyBorder="1"/>
    <xf numFmtId="0" fontId="15" fillId="0" borderId="2" xfId="0" applyFont="1" applyFill="1" applyBorder="1"/>
    <xf numFmtId="0" fontId="6" fillId="0" borderId="2" xfId="0" applyFont="1" applyFill="1" applyBorder="1"/>
    <xf numFmtId="0" fontId="6" fillId="0" borderId="34" xfId="0" applyFont="1" applyFill="1" applyBorder="1"/>
    <xf numFmtId="0" fontId="36" fillId="0" borderId="12" xfId="4" applyFont="1" applyBorder="1" applyAlignment="1">
      <alignment horizontal="center" vertical="top" wrapText="1"/>
    </xf>
    <xf numFmtId="0" fontId="36" fillId="0" borderId="15" xfId="4" applyFont="1" applyBorder="1" applyAlignment="1">
      <alignment horizontal="center" vertical="top" wrapText="1"/>
    </xf>
    <xf numFmtId="0" fontId="39" fillId="0" borderId="12" xfId="4" applyFont="1" applyBorder="1" applyAlignment="1">
      <alignment horizontal="left" vertical="top" wrapText="1" indent="1"/>
    </xf>
    <xf numFmtId="0" fontId="34" fillId="0" borderId="15" xfId="4" applyFont="1" applyBorder="1" applyAlignment="1">
      <alignment horizontal="left" vertical="top" wrapText="1"/>
    </xf>
    <xf numFmtId="0" fontId="40" fillId="0" borderId="12" xfId="4" applyFont="1" applyBorder="1" applyAlignment="1">
      <alignment horizontal="left" vertical="top" wrapText="1" indent="1"/>
    </xf>
    <xf numFmtId="0" fontId="43" fillId="0" borderId="15" xfId="4" applyFont="1" applyBorder="1" applyAlignment="1">
      <alignment horizontal="left" vertical="top" wrapText="1"/>
    </xf>
    <xf numFmtId="0" fontId="39" fillId="0" borderId="15" xfId="4" applyFont="1" applyBorder="1" applyAlignment="1">
      <alignment horizontal="left" vertical="top" wrapText="1"/>
    </xf>
    <xf numFmtId="0" fontId="0" fillId="0" borderId="57" xfId="0" applyFill="1" applyBorder="1" applyAlignment="1">
      <alignment horizontal="left" wrapText="1"/>
    </xf>
    <xf numFmtId="0" fontId="0" fillId="0" borderId="56" xfId="0" applyFill="1" applyBorder="1" applyAlignment="1">
      <alignment horizontal="left" wrapText="1"/>
    </xf>
    <xf numFmtId="0" fontId="14" fillId="9" borderId="39" xfId="0" applyFont="1" applyFill="1" applyBorder="1" applyAlignment="1">
      <alignment horizontal="centerContinuous"/>
    </xf>
    <xf numFmtId="0" fontId="10" fillId="9" borderId="1" xfId="0" applyFont="1" applyFill="1" applyBorder="1" applyAlignment="1">
      <alignment horizontal="centerContinuous"/>
    </xf>
    <xf numFmtId="0" fontId="10" fillId="9" borderId="40" xfId="0" applyFont="1" applyFill="1" applyBorder="1" applyAlignment="1">
      <alignment horizontal="centerContinuous"/>
    </xf>
    <xf numFmtId="0" fontId="30" fillId="0" borderId="4" xfId="0" applyFont="1" applyBorder="1" applyAlignment="1">
      <alignment horizontal="center"/>
    </xf>
    <xf numFmtId="0" fontId="10" fillId="0" borderId="52" xfId="0" applyFont="1" applyBorder="1" applyAlignment="1">
      <alignment horizontal="centerContinuous"/>
    </xf>
    <xf numFmtId="0" fontId="10" fillId="0" borderId="9" xfId="0" applyFont="1" applyBorder="1" applyAlignment="1">
      <alignment horizontal="centerContinuous"/>
    </xf>
    <xf numFmtId="0" fontId="10" fillId="0" borderId="9" xfId="0" applyFont="1" applyBorder="1"/>
    <xf numFmtId="0" fontId="10" fillId="0" borderId="53" xfId="0" applyFont="1" applyBorder="1"/>
    <xf numFmtId="0" fontId="30" fillId="0" borderId="12" xfId="0" applyFont="1" applyBorder="1" applyAlignment="1">
      <alignment horizontal="center"/>
    </xf>
    <xf numFmtId="0" fontId="9" fillId="9" borderId="61" xfId="0" applyFont="1" applyFill="1" applyBorder="1"/>
    <xf numFmtId="0" fontId="9" fillId="9" borderId="3" xfId="0" applyFont="1" applyFill="1" applyBorder="1"/>
    <xf numFmtId="0" fontId="9" fillId="9" borderId="3" xfId="0" applyFont="1" applyFill="1" applyBorder="1" applyAlignment="1"/>
    <xf numFmtId="0" fontId="10" fillId="0" borderId="57" xfId="0" applyFont="1" applyBorder="1"/>
    <xf numFmtId="0" fontId="10" fillId="0" borderId="35" xfId="0" applyFont="1" applyBorder="1"/>
    <xf numFmtId="0" fontId="10" fillId="0" borderId="58" xfId="0" applyFont="1" applyBorder="1"/>
    <xf numFmtId="0" fontId="10" fillId="0" borderId="37" xfId="0" applyFont="1" applyBorder="1"/>
    <xf numFmtId="0" fontId="10" fillId="0" borderId="8" xfId="0" applyFont="1" applyBorder="1" applyAlignment="1">
      <alignment horizontal="centerContinuous"/>
    </xf>
    <xf numFmtId="0" fontId="1" fillId="0" borderId="22" xfId="0" applyFont="1" applyFill="1" applyBorder="1"/>
    <xf numFmtId="0" fontId="1" fillId="0" borderId="22" xfId="0" applyFont="1" applyFill="1" applyBorder="1" applyAlignment="1"/>
    <xf numFmtId="0" fontId="1" fillId="0" borderId="0" xfId="0" applyFont="1" applyFill="1" applyBorder="1"/>
    <xf numFmtId="0" fontId="1" fillId="0" borderId="0" xfId="0" applyFont="1" applyBorder="1"/>
    <xf numFmtId="0" fontId="1" fillId="0" borderId="2" xfId="0" applyFont="1" applyFill="1" applyBorder="1"/>
    <xf numFmtId="0" fontId="24" fillId="0" borderId="35" xfId="0" applyFont="1" applyBorder="1" applyAlignment="1">
      <alignment horizontal="left" wrapText="1"/>
    </xf>
    <xf numFmtId="0" fontId="24" fillId="0" borderId="0" xfId="0" applyFont="1" applyBorder="1" applyAlignment="1">
      <alignment horizontal="left" wrapText="1"/>
    </xf>
    <xf numFmtId="0" fontId="2" fillId="0" borderId="0"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4" xfId="0" applyFont="1" applyBorder="1" applyAlignment="1">
      <alignment horizontal="center" vertical="center" wrapText="1"/>
    </xf>
    <xf numFmtId="0" fontId="30" fillId="0" borderId="4" xfId="0" applyFont="1" applyBorder="1" applyAlignment="1">
      <alignment horizontal="center"/>
    </xf>
    <xf numFmtId="0" fontId="30" fillId="0" borderId="15" xfId="0" applyFont="1" applyBorder="1" applyAlignment="1">
      <alignment horizontal="center"/>
    </xf>
    <xf numFmtId="49" fontId="37" fillId="6" borderId="59" xfId="3" applyNumberFormat="1" applyFont="1" applyFill="1" applyBorder="1" applyAlignment="1">
      <alignment horizontal="left" vertical="top" wrapText="1"/>
    </xf>
    <xf numFmtId="49" fontId="37" fillId="6" borderId="60" xfId="3" applyNumberFormat="1" applyFont="1" applyFill="1" applyBorder="1" applyAlignment="1">
      <alignment horizontal="left" vertical="top" wrapText="1"/>
    </xf>
    <xf numFmtId="49" fontId="37" fillId="0" borderId="59" xfId="3" applyNumberFormat="1" applyFont="1" applyFill="1" applyBorder="1" applyAlignment="1">
      <alignment horizontal="left" vertical="top" wrapText="1"/>
    </xf>
    <xf numFmtId="49" fontId="37" fillId="0" borderId="60" xfId="3" applyNumberFormat="1" applyFont="1" applyFill="1" applyBorder="1" applyAlignment="1">
      <alignment horizontal="left" vertical="top" wrapText="1"/>
    </xf>
    <xf numFmtId="0" fontId="41" fillId="0" borderId="61" xfId="4" applyFont="1" applyBorder="1" applyAlignment="1">
      <alignment horizontal="center" vertical="top" wrapText="1"/>
    </xf>
    <xf numFmtId="0" fontId="42" fillId="0" borderId="45" xfId="4" applyFont="1" applyBorder="1" applyAlignment="1">
      <alignment horizontal="center" vertical="top" wrapText="1"/>
    </xf>
    <xf numFmtId="0" fontId="35" fillId="0" borderId="36" xfId="4" applyFont="1" applyBorder="1" applyAlignment="1">
      <alignment horizontal="center" vertical="top" wrapText="1"/>
    </xf>
    <xf numFmtId="0" fontId="35" fillId="0" borderId="0" xfId="0" applyFont="1" applyAlignment="1">
      <alignment horizontal="center"/>
    </xf>
    <xf numFmtId="0" fontId="1" fillId="0" borderId="58" xfId="0" applyFont="1" applyFill="1" applyBorder="1" applyAlignment="1">
      <alignment horizontal="left"/>
    </xf>
    <xf numFmtId="0" fontId="0" fillId="0" borderId="50" xfId="0" applyFill="1" applyBorder="1" applyAlignment="1">
      <alignment horizontal="left"/>
    </xf>
    <xf numFmtId="0" fontId="1" fillId="0" borderId="35" xfId="0" applyFont="1" applyBorder="1" applyAlignment="1">
      <alignment horizontal="left"/>
    </xf>
    <xf numFmtId="0" fontId="0" fillId="0" borderId="29" xfId="0" applyBorder="1" applyAlignment="1">
      <alignment horizontal="left"/>
    </xf>
    <xf numFmtId="0" fontId="1" fillId="0" borderId="29" xfId="0" applyFont="1" applyBorder="1" applyAlignment="1">
      <alignment horizontal="left"/>
    </xf>
    <xf numFmtId="0" fontId="1" fillId="0" borderId="37" xfId="0" applyFont="1" applyBorder="1" applyAlignment="1">
      <alignment horizontal="left"/>
    </xf>
    <xf numFmtId="0" fontId="1" fillId="0" borderId="6" xfId="0" applyFont="1" applyBorder="1" applyAlignment="1">
      <alignment horizontal="left"/>
    </xf>
    <xf numFmtId="49" fontId="29" fillId="0" borderId="7" xfId="3" applyNumberFormat="1" applyFont="1" applyFill="1" applyBorder="1" applyAlignment="1">
      <alignment horizontal="left" vertical="top" wrapText="1"/>
    </xf>
    <xf numFmtId="49" fontId="29" fillId="0" borderId="11" xfId="3" applyNumberFormat="1" applyFont="1" applyFill="1" applyBorder="1" applyAlignment="1">
      <alignment horizontal="left" vertical="top" wrapText="1"/>
    </xf>
    <xf numFmtId="49" fontId="28" fillId="6" borderId="39" xfId="3" applyNumberFormat="1" applyFont="1" applyFill="1" applyBorder="1" applyAlignment="1">
      <alignment horizontal="left" vertical="top" wrapText="1"/>
    </xf>
    <xf numFmtId="49" fontId="28" fillId="6" borderId="40" xfId="3" applyNumberFormat="1" applyFont="1" applyFill="1" applyBorder="1" applyAlignment="1">
      <alignment horizontal="left" vertical="top" wrapText="1"/>
    </xf>
    <xf numFmtId="0" fontId="1" fillId="0" borderId="12" xfId="0" applyFont="1" applyFill="1" applyBorder="1" applyAlignment="1">
      <alignment horizontal="left" wrapText="1"/>
    </xf>
    <xf numFmtId="0" fontId="0" fillId="0" borderId="15" xfId="0" applyFill="1" applyBorder="1" applyAlignment="1">
      <alignment horizontal="left" wrapText="1"/>
    </xf>
    <xf numFmtId="0" fontId="0" fillId="0" borderId="12" xfId="0" applyFill="1" applyBorder="1" applyAlignment="1">
      <alignment horizontal="left" wrapText="1"/>
    </xf>
    <xf numFmtId="0" fontId="1" fillId="0" borderId="57" xfId="0" applyFont="1" applyBorder="1" applyAlignment="1">
      <alignment horizontal="left" wrapText="1"/>
    </xf>
    <xf numFmtId="0" fontId="0" fillId="0" borderId="56" xfId="0" applyBorder="1" applyAlignment="1">
      <alignment horizontal="left" wrapText="1"/>
    </xf>
    <xf numFmtId="0" fontId="1" fillId="0" borderId="57" xfId="0" applyFont="1" applyFill="1" applyBorder="1" applyAlignment="1">
      <alignment horizontal="left"/>
    </xf>
    <xf numFmtId="0" fontId="0" fillId="0" borderId="56" xfId="0" applyFill="1" applyBorder="1" applyAlignment="1">
      <alignment horizontal="left"/>
    </xf>
    <xf numFmtId="0" fontId="1" fillId="0" borderId="35" xfId="0" applyFont="1" applyFill="1" applyBorder="1" applyAlignment="1">
      <alignment horizontal="left"/>
    </xf>
    <xf numFmtId="0" fontId="0" fillId="0" borderId="29" xfId="0" applyFill="1" applyBorder="1" applyAlignment="1">
      <alignment horizontal="left"/>
    </xf>
  </cellXfs>
  <cellStyles count="5">
    <cellStyle name="Hyperlink" xfId="1" builtinId="8"/>
    <cellStyle name="Normal" xfId="0" builtinId="0"/>
    <cellStyle name="Normal 2" xfId="2" xr:uid="{00000000-0005-0000-0000-000002000000}"/>
    <cellStyle name="Normal 2 2" xfId="3" xr:uid="{931A1210-6050-0D4E-9934-1A257AC49D6C}"/>
    <cellStyle name="Normal 3" xfId="4" xr:uid="{9D8B6198-FD12-4F5B-9F8C-709F0EFDF06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eg"/><Relationship Id="rId1" Type="http://schemas.openxmlformats.org/officeDocument/2006/relationships/image" Target="../media/image3.jp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47626</xdr:rowOff>
    </xdr:from>
    <xdr:to>
      <xdr:col>5</xdr:col>
      <xdr:colOff>295275</xdr:colOff>
      <xdr:row>5</xdr:row>
      <xdr:rowOff>142876</xdr:rowOff>
    </xdr:to>
    <xdr:pic>
      <xdr:nvPicPr>
        <xdr:cNvPr id="4" name="Picture 3">
          <a:extLst>
            <a:ext uri="{FF2B5EF4-FFF2-40B4-BE49-F238E27FC236}">
              <a16:creationId xmlns:a16="http://schemas.microsoft.com/office/drawing/2014/main" id="{51585264-2A2C-47BB-96B4-698EF4BE9C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7626"/>
          <a:ext cx="1257300" cy="971550"/>
        </a:xfrm>
        <a:prstGeom prst="rect">
          <a:avLst/>
        </a:prstGeom>
      </xdr:spPr>
    </xdr:pic>
    <xdr:clientData/>
  </xdr:twoCellAnchor>
  <xdr:twoCellAnchor editAs="oneCell">
    <xdr:from>
      <xdr:col>0</xdr:col>
      <xdr:colOff>200025</xdr:colOff>
      <xdr:row>19</xdr:row>
      <xdr:rowOff>28575</xdr:rowOff>
    </xdr:from>
    <xdr:to>
      <xdr:col>5</xdr:col>
      <xdr:colOff>314325</xdr:colOff>
      <xdr:row>24</xdr:row>
      <xdr:rowOff>123825</xdr:rowOff>
    </xdr:to>
    <xdr:pic>
      <xdr:nvPicPr>
        <xdr:cNvPr id="7" name="Picture 6">
          <a:extLst>
            <a:ext uri="{FF2B5EF4-FFF2-40B4-BE49-F238E27FC236}">
              <a16:creationId xmlns:a16="http://schemas.microsoft.com/office/drawing/2014/main" id="{8E5C578F-3B8B-4447-B525-4BA191C21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3819525"/>
          <a:ext cx="1257300" cy="971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13</xdr:row>
      <xdr:rowOff>0</xdr:rowOff>
    </xdr:from>
    <xdr:to>
      <xdr:col>13</xdr:col>
      <xdr:colOff>304800</xdr:colOff>
      <xdr:row>14</xdr:row>
      <xdr:rowOff>88900</xdr:rowOff>
    </xdr:to>
    <xdr:sp macro="" textlink="">
      <xdr:nvSpPr>
        <xdr:cNvPr id="3073" name="AutoShape 1" descr="data:image/jpeg;base64,/9j/4AAQSkZJRgABAQAAAQABAAD/2wCEAAkGBxMSEBIUExIWFBIVFhkWGBIQExAWFRMXFxUXGRYSFxcZHCggGB4lGxQUITIhJSktLy4uFx81ODUsNyktOi8BCgoKDg0OGxAQGywkHyAsLCwtLiwuNyw0MSwsOCwrLSw3LCwuLCw3LCssLCwsNzQ0NystLCwsLCwsLDcsNCwvK//AABEIAEABUgMBIgACEQEDEQH/xAAcAAEAAgMBAQEAAAAAAAAAAAAABAUDBgcCAQj/xAA8EAACAQIDBAcFBgQHAAAAAAAAAQIDEQQFEiExQVEGEyJhcYGxIzKRocEHFDNCUvAVVHLTYoOSpMLD0f/EABgBAQEBAQEAAAAAAAAAAAAAAAAEAQID/8QAIxEBAQACAgEEAgMAAAAAAAAAAAECEQMhMQQSQVEToSIy4f/aAAwDAQACEQMRAD8A7iAAAAAAAAAAAAAAAAAAI+Nr6I347l4lPLEzf535OxOzl7I+L9CPl9FSck1fs/tnjnbctOp4MPj5Rav2l8/iZK+PmpSStZNrcV8JbvIk49WqS8n8jn3XQkLHT6ty2X16d3DSn9T7hcbOU4p2s+S7iHUqdiMeV2/Ft/T1LHLMPZanve7uR1jbaI1THzUmtmxtbjz/ABGpzXwMeN/En4/Q9RnGUYQd007XST3vx7znd35EzCYxuM5St2eSItTMZvikvAz1sL1dKfavfTwt+Zf+kTAq9SN/3sZtuXUGajmUk+1tXHmu8sMbUtTbT28H4spsRG05JbrsnYuXsId+k3HK6uyon3yp+p/IsstrOUHd3advQp9Oy/fb5XLHJ5e+vBmYW7KswAe7kAAAAAAAAAAAAAAAAAAAAAAAAAAAAAAAAAAAAAVuc/k8WY8o9+Xh9TJnO6HmYsp96X9P1PG/3dfC2sUmYfiy8vREaG5eRIx79pL98DMsvdCMMo2t3q/zsWWVV9mh8N3hyIjTlShZXak0rcjLg8JNTjJqyXN9xmMsvRUfGP2k/EnYDDQlGMrdpPffimQsVGnTk+sxFKm7a7TlFNRctOp3a2amlfme8Bm2FgpL71Sl70m9cUkoWUm3e2xnWON3ustWOZfhS8vVFXgX7WHj9GXU4qUWuDTWwo5wlTkr7GnsfBm8nmUj7i/fn4szYyXs6S7r/Ii1J3bb3vaZ8ZuprlBfM89+WvKj7Jv/AB/8UZspl7RrmiJ1Ttq0u3MzYCVqkfh8UJe4L0AFLkAAAAAAAAAAAAAAAAAAAAAAAAAAAAAAAAAAAAAQs1pNwuvyu/lxKhS5P4ehsZhlhIPa4q555Ybu42VR04ttJK7LNZfecpSexttJfUm06SjuSXgRs2zCGGoVK1V2p04uUrK7suCXFvYku8Y4SeTbzmGPo4Wk6lWUadNWV3xbdlFLfKTexJbWc66RfaJiHUlRo0Vh+ympYlpVZ6t0dLajRbW1OTb5pEbodmdTMs4jXrbI0YTlTpJ3jRv2VbnK0neXHwNM6TYp1cbipve601/plpXyiifm9RrDeP2o4uHeWsl9DpPGlpcMPhadRSjOTvOs3OLktTdu1J05yi5Xvdt8TzS6YTTV1hZaXFxvh5Q0yp0nTpzvZ20tqXlZWTNRBJfVZqfwYfTdML0yqYPU8NSoUqTaf3aE+shVaioa+zaVFqNOK43a3c+m5L0jjX0U61J0K84qcaVRqUKsWr6qNSyVRLitklxS2H59OjdJY6uj+XVLtTpOk1JO0ozUWlKL4NNXT7ing9Rcpbl8PDl4ZNa+XT5ZdBu+1dyewr8e/aS7reiIH2c9JnjsK+st19GWipa1p7LwqrlqXDg4yRtDoxe+KfikVe2ZTpNdy6qnUn1DV9mu3yTt8SOpW232mwdTG1tKtysrHz7vH9MfgjPxs2ygA9WAAAAAAAAAAAAAAAAAAAAAAAAAAAAAAAAAAAAAAAABWdJsteJwlajFqM5x7LmtUVOLUoalxWqKv3XLMAcr+zTMJ/xCtRrUaVKqqbUlTpQhJSjJNxbjsa2p+ZqudZkqeJxEJYPCtxqzV3TqJvtOzdpra1ZnY866PRrVI16cuoxcFaGIjFSdv0Ti7dZDuunyaOV9LeiOYuvUrToRqudnKeEu1JpW19XJ6ot2WxXI+bjzmGse+1XFnjct1R/xen/I4b/cf3As4p/yWG81Xf8A2EGpgK0few9eP9WHrr1ifaWX1520YevK+zs4eu18dNkRb5vr9f4q/h9/tMlna4YTCL/Jk/WbN+6QZjOlkmAUadNVazpRjSVGEo65Rb0QptNXfBGq5T9nuPr2vSVCL3zxD3LmoR7T8NnijsGUZIqWmVSo61WMVGM5JRjTSVtNKmtkFv27ZNbG2Wenw5LL7+tpebPHc9vaB0HyKph6TqYhxeKqpKWiFOKpwi5OFBaEk7Oc23xcnwSNnPh9LJNdJrdgANYAAAAAAAAAAAAAAAAAAAAAP//Z">
          <a:extLst>
            <a:ext uri="{FF2B5EF4-FFF2-40B4-BE49-F238E27FC236}">
              <a16:creationId xmlns:a16="http://schemas.microsoft.com/office/drawing/2014/main" id="{00000000-0008-0000-0300-0000010C0000}"/>
            </a:ext>
          </a:extLst>
        </xdr:cNvPr>
        <xdr:cNvSpPr>
          <a:spLocks noChangeAspect="1" noChangeArrowheads="1"/>
        </xdr:cNvSpPr>
      </xdr:nvSpPr>
      <xdr:spPr bwMode="auto">
        <a:xfrm>
          <a:off x="4292600" y="280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142875</xdr:colOff>
      <xdr:row>12</xdr:row>
      <xdr:rowOff>38100</xdr:rowOff>
    </xdr:from>
    <xdr:to>
      <xdr:col>18</xdr:col>
      <xdr:colOff>171450</xdr:colOff>
      <xdr:row>17</xdr:row>
      <xdr:rowOff>179244</xdr:rowOff>
    </xdr:to>
    <xdr:pic>
      <xdr:nvPicPr>
        <xdr:cNvPr id="5" name="Picture 4">
          <a:extLst>
            <a:ext uri="{FF2B5EF4-FFF2-40B4-BE49-F238E27FC236}">
              <a16:creationId xmlns:a16="http://schemas.microsoft.com/office/drawing/2014/main" id="{CC3333C3-D816-4E6B-B294-3C15170C88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9100" y="2667000"/>
          <a:ext cx="1600200" cy="1236519"/>
        </a:xfrm>
        <a:prstGeom prst="rect">
          <a:avLst/>
        </a:prstGeom>
      </xdr:spPr>
    </xdr:pic>
    <xdr:clientData/>
  </xdr:twoCellAnchor>
  <xdr:twoCellAnchor editAs="oneCell">
    <xdr:from>
      <xdr:col>13</xdr:col>
      <xdr:colOff>161925</xdr:colOff>
      <xdr:row>35</xdr:row>
      <xdr:rowOff>28575</xdr:rowOff>
    </xdr:from>
    <xdr:to>
      <xdr:col>18</xdr:col>
      <xdr:colOff>190500</xdr:colOff>
      <xdr:row>40</xdr:row>
      <xdr:rowOff>169719</xdr:rowOff>
    </xdr:to>
    <xdr:pic>
      <xdr:nvPicPr>
        <xdr:cNvPr id="7" name="Picture 6">
          <a:extLst>
            <a:ext uri="{FF2B5EF4-FFF2-40B4-BE49-F238E27FC236}">
              <a16:creationId xmlns:a16="http://schemas.microsoft.com/office/drawing/2014/main" id="{CCDA468D-F60B-409B-AE46-B6219E7FDE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48150" y="7820025"/>
          <a:ext cx="1600200" cy="12365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361952</xdr:colOff>
      <xdr:row>55</xdr:row>
      <xdr:rowOff>57150</xdr:rowOff>
    </xdr:from>
    <xdr:to>
      <xdr:col>19</xdr:col>
      <xdr:colOff>419100</xdr:colOff>
      <xdr:row>59</xdr:row>
      <xdr:rowOff>123824</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25152" y="9591675"/>
          <a:ext cx="2495548" cy="1247774"/>
        </a:xfrm>
        <a:prstGeom prst="rect">
          <a:avLst/>
        </a:prstGeom>
      </xdr:spPr>
    </xdr:pic>
    <xdr:clientData/>
  </xdr:twoCellAnchor>
  <xdr:twoCellAnchor editAs="oneCell">
    <xdr:from>
      <xdr:col>11</xdr:col>
      <xdr:colOff>95248</xdr:colOff>
      <xdr:row>0</xdr:row>
      <xdr:rowOff>36669</xdr:rowOff>
    </xdr:from>
    <xdr:to>
      <xdr:col>20</xdr:col>
      <xdr:colOff>40820</xdr:colOff>
      <xdr:row>49</xdr:row>
      <xdr:rowOff>81643</xdr:rowOff>
    </xdr:to>
    <xdr:pic>
      <xdr:nvPicPr>
        <xdr:cNvPr id="12" name="Picture 11">
          <a:extLst>
            <a:ext uri="{FF2B5EF4-FFF2-40B4-BE49-F238E27FC236}">
              <a16:creationId xmlns:a16="http://schemas.microsoft.com/office/drawing/2014/main" id="{AA62C2AB-4517-4C6C-8941-63380A6383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5427" y="36669"/>
          <a:ext cx="5456465" cy="8045974"/>
        </a:xfrm>
        <a:prstGeom prst="rect">
          <a:avLst/>
        </a:prstGeom>
      </xdr:spPr>
    </xdr:pic>
    <xdr:clientData/>
  </xdr:twoCellAnchor>
  <xdr:twoCellAnchor editAs="oneCell">
    <xdr:from>
      <xdr:col>2</xdr:col>
      <xdr:colOff>40821</xdr:colOff>
      <xdr:row>0</xdr:row>
      <xdr:rowOff>54838</xdr:rowOff>
    </xdr:from>
    <xdr:to>
      <xdr:col>10</xdr:col>
      <xdr:colOff>499849</xdr:colOff>
      <xdr:row>49</xdr:row>
      <xdr:rowOff>81644</xdr:rowOff>
    </xdr:to>
    <xdr:pic>
      <xdr:nvPicPr>
        <xdr:cNvPr id="14" name="Picture 13">
          <a:extLst>
            <a:ext uri="{FF2B5EF4-FFF2-40B4-BE49-F238E27FC236}">
              <a16:creationId xmlns:a16="http://schemas.microsoft.com/office/drawing/2014/main" id="{02EB95B5-B03E-4E85-BFC5-8D65F026F2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90107" y="54838"/>
          <a:ext cx="5357599" cy="8027806"/>
        </a:xfrm>
        <a:prstGeom prst="rect">
          <a:avLst/>
        </a:prstGeom>
      </xdr:spPr>
    </xdr:pic>
    <xdr:clientData/>
  </xdr:twoCellAnchor>
  <xdr:twoCellAnchor editAs="oneCell">
    <xdr:from>
      <xdr:col>2</xdr:col>
      <xdr:colOff>394606</xdr:colOff>
      <xdr:row>54</xdr:row>
      <xdr:rowOff>217715</xdr:rowOff>
    </xdr:from>
    <xdr:to>
      <xdr:col>6</xdr:col>
      <xdr:colOff>167285</xdr:colOff>
      <xdr:row>60</xdr:row>
      <xdr:rowOff>54428</xdr:rowOff>
    </xdr:to>
    <xdr:pic>
      <xdr:nvPicPr>
        <xdr:cNvPr id="8" name="Picture 7">
          <a:extLst>
            <a:ext uri="{FF2B5EF4-FFF2-40B4-BE49-F238E27FC236}">
              <a16:creationId xmlns:a16="http://schemas.microsoft.com/office/drawing/2014/main" id="{3F2141BF-249E-43E8-B44B-CB3A9A9307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499" y="9538608"/>
          <a:ext cx="2113107" cy="16328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1609724</xdr:colOff>
      <xdr:row>1</xdr:row>
      <xdr:rowOff>109430</xdr:rowOff>
    </xdr:from>
    <xdr:to>
      <xdr:col>1</xdr:col>
      <xdr:colOff>3226809</xdr:colOff>
      <xdr:row>2</xdr:row>
      <xdr:rowOff>457200</xdr:rowOff>
    </xdr:to>
    <xdr:pic>
      <xdr:nvPicPr>
        <xdr:cNvPr id="5" name="Picture 4">
          <a:extLst>
            <a:ext uri="{FF2B5EF4-FFF2-40B4-BE49-F238E27FC236}">
              <a16:creationId xmlns:a16="http://schemas.microsoft.com/office/drawing/2014/main" id="{9309827D-EDE5-46C1-82AC-9582061834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91099" y="271355"/>
          <a:ext cx="1617085" cy="852595"/>
        </a:xfrm>
        <a:prstGeom prst="rect">
          <a:avLst/>
        </a:prstGeom>
      </xdr:spPr>
    </xdr:pic>
    <xdr:clientData/>
  </xdr:twoCellAnchor>
  <xdr:twoCellAnchor editAs="oneCell">
    <xdr:from>
      <xdr:col>0</xdr:col>
      <xdr:colOff>456639</xdr:colOff>
      <xdr:row>0</xdr:row>
      <xdr:rowOff>104775</xdr:rowOff>
    </xdr:from>
    <xdr:to>
      <xdr:col>0</xdr:col>
      <xdr:colOff>1775571</xdr:colOff>
      <xdr:row>2</xdr:row>
      <xdr:rowOff>457200</xdr:rowOff>
    </xdr:to>
    <xdr:pic>
      <xdr:nvPicPr>
        <xdr:cNvPr id="7" name="Picture 6">
          <a:extLst>
            <a:ext uri="{FF2B5EF4-FFF2-40B4-BE49-F238E27FC236}">
              <a16:creationId xmlns:a16="http://schemas.microsoft.com/office/drawing/2014/main" id="{2F386F81-A369-4D7D-A9E5-A25F5A758E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6639" y="104775"/>
          <a:ext cx="1318932" cy="101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exmarkad-my.sharepoint.com/personal/brandon_shields_lexmark_com/Documents/Documents/Officiating/2018%20CKFOA%20game%20card%20-%205%20M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Coach"/>
      <sheetName val="Game Report"/>
      <sheetName val="FrontGameCard"/>
      <sheetName val="RefBack"/>
      <sheetName val="PA"/>
      <sheetName val="PA Back"/>
    </sheetNames>
    <sheetDataSet>
      <sheetData sheetId="0">
        <row r="14">
          <cell r="B14" t="str">
            <v>08/18/18</v>
          </cell>
        </row>
        <row r="15">
          <cell r="B15" t="str">
            <v>Saturday</v>
          </cell>
        </row>
        <row r="39">
          <cell r="B39" t="str">
            <v>Keith Morgan</v>
          </cell>
        </row>
      </sheetData>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46"/>
  <sheetViews>
    <sheetView tabSelected="1" workbookViewId="0">
      <selection activeCell="B36" sqref="B36"/>
    </sheetView>
  </sheetViews>
  <sheetFormatPr defaultColWidth="8.85546875" defaultRowHeight="12.75" x14ac:dyDescent="0.2"/>
  <cols>
    <col min="1" max="1" width="19" customWidth="1"/>
    <col min="2" max="2" width="27" customWidth="1"/>
    <col min="3" max="3" width="11.42578125" customWidth="1"/>
    <col min="4" max="4" width="12" customWidth="1"/>
  </cols>
  <sheetData>
    <row r="1" spans="1:11" x14ac:dyDescent="0.2">
      <c r="A1" s="4" t="s">
        <v>130</v>
      </c>
    </row>
    <row r="2" spans="1:11" x14ac:dyDescent="0.2">
      <c r="A2" s="4" t="s">
        <v>0</v>
      </c>
    </row>
    <row r="3" spans="1:11" ht="13.5" thickBot="1" x14ac:dyDescent="0.25"/>
    <row r="4" spans="1:11" ht="21" thickBot="1" x14ac:dyDescent="0.35">
      <c r="A4" s="4" t="s">
        <v>1</v>
      </c>
      <c r="C4" s="69"/>
      <c r="D4" s="70" t="s">
        <v>15</v>
      </c>
      <c r="E4" s="71" t="s">
        <v>16</v>
      </c>
    </row>
    <row r="5" spans="1:11" ht="13.5" thickBot="1" x14ac:dyDescent="0.25">
      <c r="A5" s="4"/>
    </row>
    <row r="6" spans="1:11" x14ac:dyDescent="0.2">
      <c r="A6" s="44" t="s">
        <v>95</v>
      </c>
      <c r="B6" s="45" t="s">
        <v>2</v>
      </c>
      <c r="C6" s="18"/>
      <c r="D6" s="18"/>
    </row>
    <row r="7" spans="1:11" x14ac:dyDescent="0.2">
      <c r="A7" s="37" t="s">
        <v>6</v>
      </c>
      <c r="B7" s="39" t="s">
        <v>131</v>
      </c>
      <c r="C7" s="43"/>
      <c r="D7" s="43"/>
      <c r="F7" s="29"/>
      <c r="G7" s="34" t="s">
        <v>94</v>
      </c>
      <c r="H7" s="32"/>
      <c r="I7" s="32"/>
      <c r="J7" s="32"/>
      <c r="K7" s="32"/>
    </row>
    <row r="8" spans="1:11" x14ac:dyDescent="0.2">
      <c r="A8" s="37" t="s">
        <v>7</v>
      </c>
      <c r="B8" s="39" t="s">
        <v>132</v>
      </c>
      <c r="C8" s="43"/>
      <c r="D8" s="43"/>
      <c r="F8" s="29"/>
      <c r="G8" s="32"/>
      <c r="H8" s="32"/>
      <c r="I8" s="32"/>
      <c r="J8" s="32"/>
      <c r="K8" s="32"/>
    </row>
    <row r="9" spans="1:11" x14ac:dyDescent="0.2">
      <c r="A9" s="37" t="s">
        <v>8</v>
      </c>
      <c r="B9" s="39" t="s">
        <v>118</v>
      </c>
      <c r="C9" s="43"/>
      <c r="D9" s="43"/>
      <c r="G9" s="32" t="s">
        <v>93</v>
      </c>
      <c r="H9" s="32"/>
      <c r="I9" s="32"/>
      <c r="J9" s="32"/>
      <c r="K9" s="32"/>
    </row>
    <row r="10" spans="1:11" x14ac:dyDescent="0.2">
      <c r="A10" s="37" t="s">
        <v>9</v>
      </c>
      <c r="B10" s="39" t="s">
        <v>133</v>
      </c>
      <c r="C10" s="43"/>
      <c r="D10" s="43"/>
      <c r="G10" s="32" t="s">
        <v>92</v>
      </c>
      <c r="H10" s="32"/>
      <c r="I10" s="32"/>
      <c r="J10" s="32"/>
      <c r="K10" s="32"/>
    </row>
    <row r="11" spans="1:11" x14ac:dyDescent="0.2">
      <c r="A11" s="37" t="s">
        <v>121</v>
      </c>
      <c r="B11" s="39" t="s">
        <v>134</v>
      </c>
      <c r="C11" s="43"/>
      <c r="D11" s="43"/>
      <c r="G11" s="32"/>
      <c r="H11" s="32"/>
      <c r="I11" s="32"/>
      <c r="J11" s="32"/>
      <c r="K11" s="32"/>
    </row>
    <row r="12" spans="1:11" x14ac:dyDescent="0.2">
      <c r="A12" s="37" t="s">
        <v>120</v>
      </c>
      <c r="B12" s="39" t="s">
        <v>135</v>
      </c>
      <c r="C12" s="43"/>
      <c r="D12" s="43"/>
      <c r="G12" s="32"/>
      <c r="H12" s="32"/>
      <c r="I12" s="32"/>
      <c r="J12" s="32"/>
      <c r="K12" s="32"/>
    </row>
    <row r="13" spans="1:11" ht="13.5" thickBot="1" x14ac:dyDescent="0.25">
      <c r="A13" s="38" t="s">
        <v>10</v>
      </c>
      <c r="B13" s="40" t="s">
        <v>176</v>
      </c>
      <c r="C13" s="43"/>
      <c r="D13" s="43"/>
      <c r="G13" s="32" t="s">
        <v>65</v>
      </c>
      <c r="H13" s="32"/>
      <c r="I13" s="32"/>
      <c r="J13" s="32"/>
      <c r="K13" s="32"/>
    </row>
    <row r="14" spans="1:11" x14ac:dyDescent="0.2">
      <c r="C14" s="43"/>
      <c r="D14" s="43"/>
      <c r="G14" s="32" t="s">
        <v>75</v>
      </c>
      <c r="H14" s="32"/>
      <c r="I14" s="32"/>
      <c r="J14" s="32"/>
      <c r="K14" s="32"/>
    </row>
    <row r="15" spans="1:11" ht="13.5" thickBot="1" x14ac:dyDescent="0.25">
      <c r="C15" s="43"/>
      <c r="D15" s="43"/>
      <c r="G15" s="32" t="s">
        <v>70</v>
      </c>
      <c r="H15" s="32"/>
      <c r="I15" s="32"/>
      <c r="J15" s="32"/>
      <c r="K15" s="32"/>
    </row>
    <row r="16" spans="1:11" x14ac:dyDescent="0.2">
      <c r="A16" s="36" t="s">
        <v>3</v>
      </c>
      <c r="B16" s="56" t="s">
        <v>136</v>
      </c>
      <c r="C16" s="3"/>
      <c r="D16" s="3"/>
      <c r="G16" s="32" t="s">
        <v>71</v>
      </c>
      <c r="H16" s="32"/>
      <c r="I16" s="32"/>
      <c r="J16" s="32"/>
      <c r="K16" s="32"/>
    </row>
    <row r="17" spans="1:11" x14ac:dyDescent="0.2">
      <c r="A17" s="37" t="s">
        <v>68</v>
      </c>
      <c r="B17" s="39" t="s">
        <v>137</v>
      </c>
      <c r="D17" s="3"/>
      <c r="G17" s="32" t="s">
        <v>72</v>
      </c>
      <c r="H17" s="32"/>
      <c r="I17" s="32"/>
      <c r="J17" s="32"/>
      <c r="K17" s="32"/>
    </row>
    <row r="18" spans="1:11" x14ac:dyDescent="0.2">
      <c r="A18" s="37" t="s">
        <v>4</v>
      </c>
      <c r="B18" s="66">
        <v>0.75</v>
      </c>
      <c r="C18" s="3"/>
      <c r="D18" s="3"/>
      <c r="G18" s="32" t="s">
        <v>73</v>
      </c>
      <c r="H18" s="32"/>
      <c r="I18" s="32"/>
      <c r="J18" s="32"/>
      <c r="K18" s="32"/>
    </row>
    <row r="19" spans="1:11" x14ac:dyDescent="0.2">
      <c r="A19" s="37" t="s">
        <v>5</v>
      </c>
      <c r="B19" s="39" t="s">
        <v>138</v>
      </c>
      <c r="C19" s="3"/>
      <c r="D19" s="3"/>
      <c r="G19" s="32" t="s">
        <v>110</v>
      </c>
      <c r="H19" s="32"/>
      <c r="I19" s="32"/>
      <c r="J19" s="32"/>
      <c r="K19" s="32"/>
    </row>
    <row r="20" spans="1:11" x14ac:dyDescent="0.2">
      <c r="A20" s="37" t="s">
        <v>11</v>
      </c>
      <c r="B20" s="39" t="s">
        <v>139</v>
      </c>
      <c r="C20" s="3"/>
      <c r="D20" s="3"/>
      <c r="G20" s="32" t="s">
        <v>76</v>
      </c>
      <c r="H20" s="32"/>
      <c r="I20" s="32"/>
      <c r="J20" s="32"/>
      <c r="K20" s="32"/>
    </row>
    <row r="21" spans="1:11" x14ac:dyDescent="0.2">
      <c r="A21" s="37" t="s">
        <v>117</v>
      </c>
      <c r="B21" s="39"/>
      <c r="C21" s="3"/>
      <c r="D21" s="3"/>
      <c r="G21" s="32" t="s">
        <v>77</v>
      </c>
      <c r="H21" s="32"/>
      <c r="I21" s="32"/>
      <c r="J21" s="32"/>
      <c r="K21" s="32"/>
    </row>
    <row r="22" spans="1:11" ht="13.5" thickBot="1" x14ac:dyDescent="0.25">
      <c r="A22" s="38" t="s">
        <v>107</v>
      </c>
      <c r="B22" s="40" t="s">
        <v>126</v>
      </c>
      <c r="C22" s="3"/>
      <c r="D22" s="3"/>
    </row>
    <row r="23" spans="1:11" ht="13.5" thickBot="1" x14ac:dyDescent="0.25">
      <c r="B23" s="3"/>
      <c r="C23" s="3"/>
      <c r="D23" s="3"/>
    </row>
    <row r="24" spans="1:11" x14ac:dyDescent="0.2">
      <c r="A24" s="36" t="s">
        <v>11</v>
      </c>
      <c r="B24" s="41" t="s">
        <v>177</v>
      </c>
      <c r="C24" s="3"/>
      <c r="D24" s="3"/>
    </row>
    <row r="25" spans="1:11" x14ac:dyDescent="0.2">
      <c r="A25" s="37" t="s">
        <v>66</v>
      </c>
      <c r="B25" s="39" t="s">
        <v>140</v>
      </c>
      <c r="D25" s="3"/>
      <c r="H25" s="35"/>
      <c r="I25" s="35"/>
      <c r="J25" s="35"/>
      <c r="K25" s="35"/>
    </row>
    <row r="26" spans="1:11" x14ac:dyDescent="0.2">
      <c r="A26" s="37" t="s">
        <v>13</v>
      </c>
      <c r="B26" s="39" t="s">
        <v>141</v>
      </c>
      <c r="C26" s="3"/>
      <c r="D26" s="3"/>
      <c r="H26" s="35"/>
      <c r="I26" s="35"/>
      <c r="J26" s="35"/>
      <c r="K26" s="35"/>
    </row>
    <row r="27" spans="1:11" x14ac:dyDescent="0.2">
      <c r="A27" s="37" t="s">
        <v>12</v>
      </c>
      <c r="B27" s="39" t="s">
        <v>143</v>
      </c>
      <c r="C27" s="3"/>
      <c r="D27" s="3"/>
    </row>
    <row r="28" spans="1:11" x14ac:dyDescent="0.2">
      <c r="A28" s="37" t="s">
        <v>67</v>
      </c>
      <c r="B28" s="39" t="s">
        <v>144</v>
      </c>
      <c r="D28" s="3"/>
      <c r="G28" s="35"/>
      <c r="H28" s="35"/>
      <c r="I28" s="35"/>
      <c r="J28" s="35"/>
      <c r="K28" s="35"/>
    </row>
    <row r="29" spans="1:11" ht="13.5" thickBot="1" x14ac:dyDescent="0.25">
      <c r="A29" s="38" t="s">
        <v>14</v>
      </c>
      <c r="B29" s="40" t="s">
        <v>145</v>
      </c>
      <c r="C29" s="3"/>
      <c r="D29" s="3"/>
    </row>
    <row r="30" spans="1:11" x14ac:dyDescent="0.2">
      <c r="C30" s="3"/>
      <c r="D30" s="3"/>
    </row>
    <row r="31" spans="1:11" ht="13.5" thickBot="1" x14ac:dyDescent="0.25"/>
    <row r="32" spans="1:11" x14ac:dyDescent="0.2">
      <c r="A32" s="36" t="s">
        <v>25</v>
      </c>
      <c r="B32" s="41" t="s">
        <v>139</v>
      </c>
      <c r="C32" s="67" t="s">
        <v>69</v>
      </c>
    </row>
    <row r="33" spans="1:10" x14ac:dyDescent="0.2">
      <c r="A33" s="37" t="s">
        <v>62</v>
      </c>
      <c r="B33" s="39" t="s">
        <v>16</v>
      </c>
      <c r="C33" s="340" t="s">
        <v>74</v>
      </c>
      <c r="D33" s="341"/>
      <c r="E33" s="341"/>
      <c r="F33" s="68"/>
      <c r="G33" s="68"/>
      <c r="H33" s="68"/>
      <c r="I33" s="68"/>
      <c r="J33" s="68"/>
    </row>
    <row r="34" spans="1:10" ht="12.75" customHeight="1" x14ac:dyDescent="0.2">
      <c r="A34" s="37" t="s">
        <v>26</v>
      </c>
      <c r="B34" s="39" t="s">
        <v>142</v>
      </c>
      <c r="C34" s="340"/>
      <c r="D34" s="341"/>
      <c r="E34" s="341"/>
      <c r="F34" s="68"/>
      <c r="G34" s="68"/>
      <c r="H34" s="68"/>
      <c r="I34" s="68"/>
      <c r="J34" s="68"/>
    </row>
    <row r="35" spans="1:10" ht="13.5" thickBot="1" x14ac:dyDescent="0.25">
      <c r="A35" s="38" t="s">
        <v>63</v>
      </c>
      <c r="B35" s="40" t="s">
        <v>109</v>
      </c>
      <c r="C35" s="340"/>
      <c r="D35" s="341"/>
      <c r="E35" s="341"/>
      <c r="F35" s="68"/>
      <c r="G35" s="68"/>
      <c r="H35" s="68"/>
      <c r="I35" s="68"/>
      <c r="J35" s="68"/>
    </row>
    <row r="36" spans="1:10" ht="13.5" thickBot="1" x14ac:dyDescent="0.25">
      <c r="C36" s="68"/>
      <c r="D36" s="68"/>
      <c r="E36" s="68"/>
      <c r="F36" s="68"/>
      <c r="G36" s="68"/>
      <c r="H36" s="68"/>
      <c r="I36" s="68"/>
      <c r="J36" s="68"/>
    </row>
    <row r="37" spans="1:10" x14ac:dyDescent="0.2">
      <c r="A37" s="46" t="s">
        <v>115</v>
      </c>
      <c r="B37" s="39" t="s">
        <v>114</v>
      </c>
    </row>
    <row r="38" spans="1:10" x14ac:dyDescent="0.2">
      <c r="A38" s="30" t="s">
        <v>100</v>
      </c>
      <c r="B38" s="48" t="s">
        <v>108</v>
      </c>
    </row>
    <row r="39" spans="1:10" x14ac:dyDescent="0.2">
      <c r="A39" s="30" t="s">
        <v>101</v>
      </c>
      <c r="B39" s="48"/>
    </row>
    <row r="40" spans="1:10" x14ac:dyDescent="0.2">
      <c r="A40" s="30" t="s">
        <v>102</v>
      </c>
      <c r="B40" s="49"/>
    </row>
    <row r="41" spans="1:10" x14ac:dyDescent="0.2">
      <c r="A41" s="30" t="s">
        <v>103</v>
      </c>
      <c r="B41" s="39" t="s">
        <v>119</v>
      </c>
    </row>
    <row r="42" spans="1:10" x14ac:dyDescent="0.2">
      <c r="A42" s="30" t="s">
        <v>104</v>
      </c>
      <c r="B42" s="48" t="s">
        <v>108</v>
      </c>
      <c r="C42" s="47"/>
    </row>
    <row r="43" spans="1:10" x14ac:dyDescent="0.2">
      <c r="A43" s="30" t="s">
        <v>105</v>
      </c>
      <c r="B43" s="48"/>
    </row>
    <row r="44" spans="1:10" ht="13.5" thickBot="1" x14ac:dyDescent="0.25">
      <c r="A44" s="31" t="s">
        <v>106</v>
      </c>
      <c r="B44" s="50"/>
    </row>
    <row r="46" spans="1:10" x14ac:dyDescent="0.2">
      <c r="C46" s="47"/>
    </row>
  </sheetData>
  <mergeCells count="1">
    <mergeCell ref="C33:E35"/>
  </mergeCells>
  <phoneticPr fontId="2" type="noConversion"/>
  <pageMargins left="0.25" right="0.25" top="0.75" bottom="0.75" header="0.3" footer="0.3"/>
  <pageSetup orientation="portrait" verticalDpi="597"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V42"/>
  <sheetViews>
    <sheetView zoomScaleNormal="100" workbookViewId="0">
      <selection activeCell="W19" sqref="W19"/>
    </sheetView>
  </sheetViews>
  <sheetFormatPr defaultColWidth="8.85546875" defaultRowHeight="12.75" x14ac:dyDescent="0.2"/>
  <cols>
    <col min="1" max="5" width="3.42578125" customWidth="1"/>
    <col min="6" max="6" width="7.140625" bestFit="1" customWidth="1"/>
    <col min="7" max="12" width="3.42578125" customWidth="1"/>
    <col min="14" max="14" width="14.85546875" customWidth="1"/>
    <col min="18" max="18" width="18" customWidth="1"/>
  </cols>
  <sheetData>
    <row r="1" spans="1:16" ht="18" x14ac:dyDescent="0.25">
      <c r="A1" s="9"/>
      <c r="B1" s="10"/>
      <c r="C1" s="10"/>
      <c r="D1" s="11"/>
      <c r="E1" s="11"/>
      <c r="F1" s="11"/>
      <c r="G1" s="11"/>
      <c r="H1" s="12"/>
      <c r="I1" s="12"/>
      <c r="J1" s="10"/>
      <c r="K1" s="10"/>
      <c r="L1" s="10"/>
      <c r="M1" s="10"/>
      <c r="N1" s="57" t="str">
        <f>'Input Data'!B22</f>
        <v>CKFOA</v>
      </c>
      <c r="O1" s="1"/>
      <c r="P1" s="84"/>
    </row>
    <row r="2" spans="1:16" ht="12.75" customHeight="1" x14ac:dyDescent="0.25">
      <c r="A2" s="58"/>
      <c r="B2" s="1"/>
      <c r="C2" s="1"/>
      <c r="D2" s="8"/>
      <c r="E2" s="8"/>
      <c r="F2" s="8"/>
      <c r="G2" s="8"/>
      <c r="H2" s="2"/>
      <c r="I2" s="2"/>
      <c r="J2" s="1"/>
      <c r="K2" s="1"/>
      <c r="L2" s="1"/>
      <c r="M2" s="1"/>
      <c r="N2" s="73" t="str">
        <f>'Input Data'!A41&amp;", "&amp;'Input Data'!B41</f>
        <v>Officials Supervisor, Keith Morgan</v>
      </c>
      <c r="O2" s="1"/>
    </row>
    <row r="3" spans="1:16" ht="12.75" customHeight="1" x14ac:dyDescent="0.25">
      <c r="A3" s="58"/>
      <c r="B3" s="1"/>
      <c r="C3" s="1"/>
      <c r="D3" s="8"/>
      <c r="E3" s="8"/>
      <c r="F3" s="8"/>
      <c r="G3" s="8"/>
      <c r="H3" s="2"/>
      <c r="I3" s="2"/>
      <c r="J3" s="1"/>
      <c r="K3" s="342" t="s">
        <v>128</v>
      </c>
      <c r="L3" s="342"/>
      <c r="M3" s="342"/>
      <c r="N3" s="343"/>
    </row>
    <row r="4" spans="1:16" ht="12.75" customHeight="1" x14ac:dyDescent="0.25">
      <c r="A4" s="58"/>
      <c r="B4" s="1"/>
      <c r="C4" s="1"/>
      <c r="D4" s="8"/>
      <c r="E4" s="8"/>
      <c r="F4" s="8"/>
      <c r="G4" s="8"/>
      <c r="H4" s="2"/>
      <c r="I4" s="2"/>
      <c r="J4" s="1"/>
      <c r="K4" s="342"/>
      <c r="L4" s="342"/>
      <c r="M4" s="342"/>
      <c r="N4" s="343"/>
    </row>
    <row r="5" spans="1:16" ht="12.75" customHeight="1" x14ac:dyDescent="0.25">
      <c r="A5" s="58"/>
      <c r="B5" s="1"/>
      <c r="C5" s="1"/>
      <c r="D5" s="8"/>
      <c r="E5" s="8"/>
      <c r="F5" s="8"/>
      <c r="G5" s="8"/>
      <c r="H5" s="2"/>
      <c r="I5" s="2"/>
      <c r="J5" s="1"/>
      <c r="K5" s="342"/>
      <c r="L5" s="342"/>
      <c r="M5" s="342"/>
      <c r="N5" s="343"/>
    </row>
    <row r="6" spans="1:16" ht="12.75" customHeight="1" x14ac:dyDescent="0.25">
      <c r="A6" s="59"/>
      <c r="B6" s="1"/>
      <c r="C6" s="1"/>
      <c r="D6" s="8"/>
      <c r="E6" s="8"/>
      <c r="F6" s="8"/>
      <c r="G6" s="8"/>
      <c r="H6" s="2"/>
      <c r="I6" s="2"/>
      <c r="J6" s="1"/>
      <c r="K6" s="344"/>
      <c r="L6" s="344"/>
      <c r="M6" s="344"/>
      <c r="N6" s="345"/>
      <c r="O6" s="1"/>
    </row>
    <row r="7" spans="1:16" ht="18" x14ac:dyDescent="0.25">
      <c r="A7" s="9" t="str">
        <f>'Input Data'!A24</f>
        <v>Home Team</v>
      </c>
      <c r="B7" s="10"/>
      <c r="C7" s="10"/>
      <c r="D7" s="11"/>
      <c r="E7" s="11"/>
      <c r="F7" s="11"/>
      <c r="G7" s="9" t="str">
        <f>"  "&amp;'Input Data'!$B$24&amp;" - "&amp;'Input Data'!$B$26</f>
        <v xml:space="preserve">  Henry Clay  - Sam Simpson</v>
      </c>
      <c r="H7" s="12"/>
      <c r="I7" s="12"/>
      <c r="J7" s="10"/>
      <c r="K7" s="10"/>
      <c r="L7" s="10"/>
      <c r="M7" s="10"/>
      <c r="N7" s="13"/>
      <c r="O7" s="1"/>
    </row>
    <row r="8" spans="1:16" ht="15" x14ac:dyDescent="0.25">
      <c r="A8" s="142" t="str">
        <f>'Input Data'!A27</f>
        <v>Visiting Team</v>
      </c>
      <c r="B8" s="143"/>
      <c r="C8" s="143"/>
      <c r="D8" s="143"/>
      <c r="E8" s="143"/>
      <c r="F8" s="143"/>
      <c r="G8" s="142" t="str">
        <f>"  "&amp;'Input Data'!$B$27&amp;" - "&amp;'Input Data'!$B$29</f>
        <v xml:space="preserve">  Saint Xavier - Kevin Wallace</v>
      </c>
      <c r="H8" s="143"/>
      <c r="I8" s="143"/>
      <c r="J8" s="143"/>
      <c r="K8" s="143"/>
      <c r="L8" s="143"/>
      <c r="M8" s="143"/>
      <c r="N8" s="144"/>
      <c r="O8" s="1"/>
    </row>
    <row r="9" spans="1:16" ht="18" x14ac:dyDescent="0.25">
      <c r="A9" s="110" t="s">
        <v>3</v>
      </c>
      <c r="B9" s="5"/>
      <c r="C9" s="5"/>
      <c r="D9" s="15"/>
      <c r="E9" s="15"/>
      <c r="F9" s="15"/>
      <c r="G9" s="14" t="str">
        <f>"  "&amp;'Input Data'!$B$17&amp;", "&amp;'Input Data'!$B$16&amp;""</f>
        <v xml:space="preserve">  Friday, 8/30/2019</v>
      </c>
      <c r="H9" s="15"/>
      <c r="I9" s="15"/>
      <c r="J9" s="5"/>
      <c r="K9" s="5"/>
      <c r="L9" s="5"/>
      <c r="M9" s="5"/>
      <c r="N9" s="16"/>
      <c r="O9" s="1"/>
    </row>
    <row r="10" spans="1:16" ht="3.95" customHeight="1" x14ac:dyDescent="0.25">
      <c r="A10" s="74"/>
      <c r="B10" s="75"/>
      <c r="C10" s="75"/>
      <c r="D10" s="76"/>
      <c r="E10" s="76"/>
      <c r="F10" s="76"/>
      <c r="G10" s="75"/>
      <c r="H10" s="76"/>
      <c r="I10" s="76"/>
      <c r="J10" s="75"/>
      <c r="K10" s="75"/>
      <c r="L10" s="75"/>
      <c r="M10" s="75"/>
      <c r="N10" s="77"/>
      <c r="O10" s="1"/>
    </row>
    <row r="11" spans="1:16" ht="18" x14ac:dyDescent="0.25">
      <c r="A11" s="55" t="str">
        <f>'Input Data'!$A$7</f>
        <v>Referee</v>
      </c>
      <c r="B11" s="10"/>
      <c r="C11" s="10"/>
      <c r="D11" s="11"/>
      <c r="E11" s="11"/>
      <c r="F11" s="11"/>
      <c r="G11" s="55" t="str">
        <f>"   "&amp;'Input Data'!$B$7</f>
        <v xml:space="preserve">   Joseph Ammerman</v>
      </c>
      <c r="H11" s="12"/>
      <c r="I11" s="12"/>
      <c r="J11" s="10"/>
      <c r="K11" s="10"/>
      <c r="L11" s="10"/>
      <c r="M11" s="10"/>
      <c r="N11" s="13"/>
      <c r="O11" s="1"/>
    </row>
    <row r="12" spans="1:16" ht="18" x14ac:dyDescent="0.25">
      <c r="A12" s="55" t="str">
        <f>'Input Data'!$A$8</f>
        <v>Umpire</v>
      </c>
      <c r="B12" s="10"/>
      <c r="C12" s="10"/>
      <c r="D12" s="11"/>
      <c r="E12" s="11"/>
      <c r="F12" s="11"/>
      <c r="G12" s="53" t="str">
        <f>"   "&amp;'Input Data'!$B$8</f>
        <v xml:space="preserve">   Brandon Shields</v>
      </c>
      <c r="H12" s="23"/>
      <c r="I12" s="23"/>
      <c r="J12" s="6"/>
      <c r="K12" s="6"/>
      <c r="L12" s="6"/>
      <c r="M12" s="6"/>
      <c r="N12" s="24"/>
      <c r="O12" s="1"/>
      <c r="P12" s="72"/>
    </row>
    <row r="13" spans="1:16" ht="18" x14ac:dyDescent="0.25">
      <c r="A13" s="98" t="str">
        <f>'Input Data'!$A$10</f>
        <v>Line Judge</v>
      </c>
      <c r="B13" s="99"/>
      <c r="C13" s="99"/>
      <c r="D13" s="99"/>
      <c r="E13" s="99"/>
      <c r="F13" s="151" t="s">
        <v>112</v>
      </c>
      <c r="G13" s="100" t="str">
        <f>"   "&amp;'Input Data'!$B$10</f>
        <v xml:space="preserve">   Shawn Overby</v>
      </c>
      <c r="H13" s="101"/>
      <c r="I13" s="101"/>
      <c r="J13" s="102"/>
      <c r="K13" s="102"/>
      <c r="L13" s="102"/>
      <c r="M13" s="102"/>
      <c r="N13" s="103"/>
      <c r="O13" s="1"/>
    </row>
    <row r="14" spans="1:16" ht="18" x14ac:dyDescent="0.25">
      <c r="A14" s="104" t="str">
        <f>'Input Data'!$A$12</f>
        <v>Field Judge</v>
      </c>
      <c r="B14" s="105"/>
      <c r="C14" s="105"/>
      <c r="D14" s="105"/>
      <c r="E14" s="105"/>
      <c r="F14" s="151" t="s">
        <v>112</v>
      </c>
      <c r="G14" s="106" t="str">
        <f>"   "&amp;'Input Data'!$B$12</f>
        <v xml:space="preserve">   Chris Turley</v>
      </c>
      <c r="H14" s="107"/>
      <c r="I14" s="107"/>
      <c r="J14" s="108"/>
      <c r="K14" s="108"/>
      <c r="L14" s="108"/>
      <c r="M14" s="108"/>
      <c r="N14" s="109"/>
      <c r="O14" s="1"/>
    </row>
    <row r="15" spans="1:16" ht="18" x14ac:dyDescent="0.25">
      <c r="A15" s="86" t="str">
        <f>'Input Data'!$A$9</f>
        <v>Head Linesman</v>
      </c>
      <c r="B15" s="87"/>
      <c r="C15" s="87"/>
      <c r="D15" s="87"/>
      <c r="E15" s="87"/>
      <c r="F15" s="150" t="s">
        <v>111</v>
      </c>
      <c r="G15" s="88" t="str">
        <f>"   "&amp;'Input Data'!$B$9</f>
        <v xml:space="preserve">   Aaron Haney</v>
      </c>
      <c r="H15" s="89"/>
      <c r="I15" s="89"/>
      <c r="J15" s="90"/>
      <c r="K15" s="90"/>
      <c r="L15" s="90"/>
      <c r="M15" s="90"/>
      <c r="N15" s="91"/>
      <c r="O15" s="1"/>
    </row>
    <row r="16" spans="1:16" ht="18" x14ac:dyDescent="0.25">
      <c r="A16" s="92" t="str">
        <f>'Input Data'!$A$11</f>
        <v>Side Judge</v>
      </c>
      <c r="B16" s="93"/>
      <c r="C16" s="93"/>
      <c r="D16" s="93"/>
      <c r="E16" s="93"/>
      <c r="F16" s="150" t="s">
        <v>111</v>
      </c>
      <c r="G16" s="94" t="str">
        <f>"   "&amp;'Input Data'!$B$11</f>
        <v xml:space="preserve">   David Whitley</v>
      </c>
      <c r="H16" s="95"/>
      <c r="I16" s="95"/>
      <c r="J16" s="96"/>
      <c r="K16" s="96"/>
      <c r="L16" s="96"/>
      <c r="M16" s="96"/>
      <c r="N16" s="97"/>
      <c r="O16" s="1"/>
    </row>
    <row r="17" spans="1:18" ht="18" x14ac:dyDescent="0.25">
      <c r="A17" s="85" t="str">
        <f>'Input Data'!$A$13</f>
        <v>Back Judge</v>
      </c>
      <c r="B17" s="65"/>
      <c r="C17" s="65"/>
      <c r="D17" s="83"/>
      <c r="E17" s="83"/>
      <c r="F17" s="83"/>
      <c r="G17" s="25" t="str">
        <f>"   "&amp;'Input Data'!$B$13</f>
        <v xml:space="preserve">   Jordan Gues</v>
      </c>
      <c r="H17" s="21"/>
      <c r="I17" s="21"/>
      <c r="J17" s="51"/>
      <c r="K17" s="51"/>
      <c r="L17" s="51"/>
      <c r="M17" s="51"/>
      <c r="N17" s="52"/>
      <c r="O17" s="1"/>
    </row>
    <row r="18" spans="1:18" ht="18" x14ac:dyDescent="0.25">
      <c r="A18" s="61"/>
      <c r="B18" s="18"/>
      <c r="C18" s="18"/>
      <c r="D18" s="8"/>
      <c r="E18" s="8"/>
      <c r="F18" s="8"/>
      <c r="G18" s="61"/>
      <c r="H18" s="8"/>
      <c r="I18" s="8"/>
      <c r="J18" s="18"/>
      <c r="K18" s="18"/>
      <c r="L18" s="18"/>
      <c r="M18" s="18"/>
      <c r="N18" s="18"/>
      <c r="O18" s="1"/>
    </row>
    <row r="19" spans="1:18" ht="18" x14ac:dyDescent="0.25">
      <c r="A19" s="8"/>
      <c r="B19" s="8"/>
      <c r="C19" s="8"/>
      <c r="D19" s="8"/>
      <c r="E19" s="8"/>
      <c r="F19" s="8"/>
      <c r="G19" s="8"/>
      <c r="H19" s="2"/>
      <c r="I19" s="2"/>
      <c r="J19" s="1"/>
      <c r="K19" s="1"/>
      <c r="L19" s="1"/>
    </row>
    <row r="20" spans="1:18" ht="18" x14ac:dyDescent="0.25">
      <c r="A20" s="9"/>
      <c r="B20" s="10"/>
      <c r="C20" s="10"/>
      <c r="D20" s="11"/>
      <c r="E20" s="11"/>
      <c r="F20" s="11"/>
      <c r="G20" s="11"/>
      <c r="H20" s="12"/>
      <c r="I20" s="12"/>
      <c r="J20" s="10"/>
      <c r="K20" s="10"/>
      <c r="L20" s="10"/>
      <c r="M20" s="10"/>
      <c r="N20" s="57" t="str">
        <f>'Input Data'!B22</f>
        <v>CKFOA</v>
      </c>
    </row>
    <row r="21" spans="1:18" ht="12.75" customHeight="1" x14ac:dyDescent="0.25">
      <c r="A21" s="58"/>
      <c r="B21" s="1"/>
      <c r="C21" s="1"/>
      <c r="D21" s="8"/>
      <c r="E21" s="8"/>
      <c r="F21" s="8"/>
      <c r="G21" s="8"/>
      <c r="H21" s="2"/>
      <c r="I21" s="2"/>
      <c r="J21" s="1"/>
      <c r="K21" s="1"/>
      <c r="L21" s="1"/>
      <c r="M21" s="1"/>
      <c r="N21" s="73" t="str">
        <f>N2</f>
        <v>Officials Supervisor, Keith Morgan</v>
      </c>
    </row>
    <row r="22" spans="1:18" ht="12.75" customHeight="1" x14ac:dyDescent="0.25">
      <c r="A22" s="58"/>
      <c r="B22" s="1"/>
      <c r="C22" s="1"/>
      <c r="D22" s="8"/>
      <c r="E22" s="8"/>
      <c r="F22" s="8"/>
      <c r="G22" s="8"/>
      <c r="H22" s="2"/>
      <c r="I22" s="2"/>
      <c r="J22" s="1"/>
      <c r="K22" s="342" t="s">
        <v>128</v>
      </c>
      <c r="L22" s="342"/>
      <c r="M22" s="342"/>
      <c r="N22" s="343"/>
    </row>
    <row r="23" spans="1:18" ht="12.75" customHeight="1" x14ac:dyDescent="0.25">
      <c r="A23" s="58"/>
      <c r="B23" s="1"/>
      <c r="C23" s="1"/>
      <c r="D23" s="8"/>
      <c r="E23" s="8"/>
      <c r="F23" s="8"/>
      <c r="G23" s="8"/>
      <c r="H23" s="2"/>
      <c r="I23" s="2"/>
      <c r="J23" s="1"/>
      <c r="K23" s="342"/>
      <c r="L23" s="342"/>
      <c r="M23" s="342"/>
      <c r="N23" s="343"/>
      <c r="R23" t="s">
        <v>116</v>
      </c>
    </row>
    <row r="24" spans="1:18" ht="12.75" customHeight="1" x14ac:dyDescent="0.25">
      <c r="A24" s="58"/>
      <c r="B24" s="1"/>
      <c r="C24" s="1"/>
      <c r="D24" s="8"/>
      <c r="E24" s="8"/>
      <c r="F24" s="8"/>
      <c r="G24" s="8"/>
      <c r="H24" s="2"/>
      <c r="I24" s="2"/>
      <c r="J24" s="1"/>
      <c r="K24" s="342"/>
      <c r="L24" s="342"/>
      <c r="M24" s="342"/>
      <c r="N24" s="343"/>
    </row>
    <row r="25" spans="1:18" ht="12.75" customHeight="1" x14ac:dyDescent="0.25">
      <c r="A25" s="59"/>
      <c r="B25" s="1"/>
      <c r="C25" s="1"/>
      <c r="D25" s="8"/>
      <c r="E25" s="8"/>
      <c r="F25" s="8"/>
      <c r="G25" s="8"/>
      <c r="H25" s="2"/>
      <c r="I25" s="2"/>
      <c r="J25" s="1"/>
      <c r="K25" s="344"/>
      <c r="L25" s="344"/>
      <c r="M25" s="344"/>
      <c r="N25" s="345"/>
    </row>
    <row r="26" spans="1:18" ht="15" x14ac:dyDescent="0.25">
      <c r="A26" s="139" t="str">
        <f>'Input Data'!A24</f>
        <v>Home Team</v>
      </c>
      <c r="B26" s="140"/>
      <c r="C26" s="140"/>
      <c r="D26" s="140"/>
      <c r="E26" s="140"/>
      <c r="F26" s="140"/>
      <c r="G26" s="139" t="str">
        <f>"  "&amp;'Input Data'!$B$24&amp;" - "&amp;'Input Data'!$B$26</f>
        <v xml:space="preserve">  Henry Clay  - Sam Simpson</v>
      </c>
      <c r="H26" s="140"/>
      <c r="I26" s="140"/>
      <c r="J26" s="140"/>
      <c r="K26" s="140"/>
      <c r="L26" s="140"/>
      <c r="M26" s="140"/>
      <c r="N26" s="141"/>
    </row>
    <row r="27" spans="1:18" s="28" customFormat="1" ht="18" x14ac:dyDescent="0.25">
      <c r="A27" s="25" t="str">
        <f>'Input Data'!A27</f>
        <v>Visiting Team</v>
      </c>
      <c r="B27" s="26"/>
      <c r="C27" s="26"/>
      <c r="D27" s="21"/>
      <c r="E27" s="21"/>
      <c r="F27" s="21"/>
      <c r="G27" s="25" t="str">
        <f>"  "&amp;'Input Data'!$B$27&amp;" - "&amp;'Input Data'!$B$29</f>
        <v xml:space="preserve">  Saint Xavier - Kevin Wallace</v>
      </c>
      <c r="H27" s="21"/>
      <c r="I27" s="21"/>
      <c r="J27" s="26"/>
      <c r="K27" s="26"/>
      <c r="L27" s="26"/>
      <c r="M27" s="26"/>
      <c r="N27" s="27"/>
    </row>
    <row r="28" spans="1:18" ht="18" x14ac:dyDescent="0.25">
      <c r="A28" s="111" t="s">
        <v>3</v>
      </c>
      <c r="B28" s="6"/>
      <c r="C28" s="6"/>
      <c r="D28" s="23"/>
      <c r="E28" s="23"/>
      <c r="F28" s="23"/>
      <c r="G28" s="22" t="str">
        <f>"  "&amp;'Input Data'!$B$17&amp;", "&amp;'Input Data'!$B$16&amp;""</f>
        <v xml:space="preserve">  Friday, 8/30/2019</v>
      </c>
      <c r="H28" s="23"/>
      <c r="I28" s="23"/>
      <c r="J28" s="6"/>
      <c r="K28" s="6"/>
      <c r="L28" s="6"/>
      <c r="M28" s="6"/>
      <c r="N28" s="24"/>
    </row>
    <row r="29" spans="1:18" ht="3.95" customHeight="1" x14ac:dyDescent="0.25">
      <c r="A29" s="78"/>
      <c r="B29" s="79"/>
      <c r="C29" s="79"/>
      <c r="D29" s="80"/>
      <c r="E29" s="80"/>
      <c r="F29" s="80"/>
      <c r="G29" s="79"/>
      <c r="H29" s="80"/>
      <c r="I29" s="80"/>
      <c r="J29" s="79"/>
      <c r="K29" s="79"/>
      <c r="L29" s="79"/>
      <c r="M29" s="79"/>
      <c r="N29" s="81"/>
    </row>
    <row r="30" spans="1:18" ht="18" x14ac:dyDescent="0.25">
      <c r="A30" s="55" t="str">
        <f>'Input Data'!$A$7</f>
        <v>Referee</v>
      </c>
      <c r="B30" s="10"/>
      <c r="C30" s="10"/>
      <c r="D30" s="11"/>
      <c r="E30" s="11"/>
      <c r="F30" s="11"/>
      <c r="G30" s="55" t="str">
        <f>"   "&amp;'Input Data'!$B$7</f>
        <v xml:space="preserve">   Joseph Ammerman</v>
      </c>
      <c r="H30" s="12"/>
      <c r="I30" s="12"/>
      <c r="J30" s="10"/>
      <c r="K30" s="10"/>
      <c r="L30" s="10"/>
      <c r="M30" s="10"/>
      <c r="N30" s="13"/>
    </row>
    <row r="31" spans="1:18" ht="18" x14ac:dyDescent="0.25">
      <c r="A31" s="55" t="str">
        <f>'Input Data'!$A$8</f>
        <v>Umpire</v>
      </c>
      <c r="B31" s="10"/>
      <c r="C31" s="10"/>
      <c r="D31" s="11"/>
      <c r="E31" s="11"/>
      <c r="F31" s="11"/>
      <c r="G31" s="53" t="str">
        <f>"   "&amp;'Input Data'!$B$8</f>
        <v xml:space="preserve">   Brandon Shields</v>
      </c>
      <c r="H31" s="23"/>
      <c r="I31" s="23"/>
      <c r="J31" s="6"/>
      <c r="K31" s="6"/>
      <c r="L31" s="6"/>
      <c r="M31" s="6"/>
      <c r="N31" s="24"/>
      <c r="O31" s="18"/>
      <c r="P31" s="18"/>
    </row>
    <row r="32" spans="1:18" ht="18" x14ac:dyDescent="0.25">
      <c r="A32" s="98" t="str">
        <f>'Input Data'!$A$9</f>
        <v>Head Linesman</v>
      </c>
      <c r="B32" s="99"/>
      <c r="C32" s="99"/>
      <c r="D32" s="99"/>
      <c r="E32" s="99"/>
      <c r="F32" s="151" t="s">
        <v>112</v>
      </c>
      <c r="G32" s="100" t="str">
        <f>"   "&amp;'Input Data'!$B$9</f>
        <v xml:space="preserve">   Aaron Haney</v>
      </c>
      <c r="H32" s="101"/>
      <c r="I32" s="101"/>
      <c r="J32" s="102"/>
      <c r="K32" s="102"/>
      <c r="L32" s="102"/>
      <c r="M32" s="102"/>
      <c r="N32" s="103"/>
      <c r="O32" s="18"/>
      <c r="P32" s="18"/>
    </row>
    <row r="33" spans="1:22" ht="18" x14ac:dyDescent="0.25">
      <c r="A33" s="104" t="str">
        <f>'Input Data'!$A$11</f>
        <v>Side Judge</v>
      </c>
      <c r="B33" s="105"/>
      <c r="C33" s="105"/>
      <c r="D33" s="105"/>
      <c r="E33" s="105"/>
      <c r="F33" s="151" t="s">
        <v>112</v>
      </c>
      <c r="G33" s="106" t="str">
        <f>"   "&amp;'Input Data'!$B$11</f>
        <v xml:space="preserve">   David Whitley</v>
      </c>
      <c r="H33" s="107"/>
      <c r="I33" s="107"/>
      <c r="J33" s="108"/>
      <c r="K33" s="108"/>
      <c r="L33" s="108"/>
      <c r="M33" s="108"/>
      <c r="N33" s="109"/>
      <c r="O33" s="18"/>
      <c r="P33" s="18"/>
    </row>
    <row r="34" spans="1:22" ht="18" x14ac:dyDescent="0.25">
      <c r="A34" s="86" t="str">
        <f>'Input Data'!$A$10</f>
        <v>Line Judge</v>
      </c>
      <c r="B34" s="87"/>
      <c r="C34" s="87"/>
      <c r="D34" s="87"/>
      <c r="E34" s="87"/>
      <c r="F34" s="152" t="s">
        <v>111</v>
      </c>
      <c r="G34" s="88" t="str">
        <f>"   "&amp;'Input Data'!$B$10</f>
        <v xml:space="preserve">   Shawn Overby</v>
      </c>
      <c r="H34" s="89"/>
      <c r="I34" s="89"/>
      <c r="J34" s="90"/>
      <c r="K34" s="90"/>
      <c r="L34" s="90"/>
      <c r="M34" s="90"/>
      <c r="N34" s="91"/>
      <c r="O34" s="19"/>
      <c r="P34" s="19"/>
      <c r="Q34" s="17"/>
      <c r="R34" s="17"/>
      <c r="T34" s="18"/>
      <c r="U34" s="18"/>
      <c r="V34" s="18"/>
    </row>
    <row r="35" spans="1:22" ht="18" x14ac:dyDescent="0.25">
      <c r="A35" s="92" t="str">
        <f>'Input Data'!$A$12</f>
        <v>Field Judge</v>
      </c>
      <c r="B35" s="93"/>
      <c r="C35" s="93"/>
      <c r="D35" s="93"/>
      <c r="E35" s="93"/>
      <c r="F35" s="150" t="s">
        <v>111</v>
      </c>
      <c r="G35" s="94" t="str">
        <f>"   "&amp;'Input Data'!$B$12</f>
        <v xml:space="preserve">   Chris Turley</v>
      </c>
      <c r="H35" s="95"/>
      <c r="I35" s="95"/>
      <c r="J35" s="96"/>
      <c r="K35" s="96"/>
      <c r="L35" s="96"/>
      <c r="M35" s="96"/>
      <c r="N35" s="97"/>
      <c r="O35" s="19"/>
      <c r="P35" s="19"/>
      <c r="Q35" s="17"/>
      <c r="R35" s="17"/>
      <c r="T35" s="18"/>
      <c r="U35" s="18"/>
      <c r="V35" s="18"/>
    </row>
    <row r="36" spans="1:22" ht="18" x14ac:dyDescent="0.25">
      <c r="A36" s="85" t="str">
        <f>'Input Data'!$A$13</f>
        <v>Back Judge</v>
      </c>
      <c r="B36" s="65"/>
      <c r="C36" s="65"/>
      <c r="D36" s="83"/>
      <c r="E36" s="83"/>
      <c r="F36" s="83"/>
      <c r="G36" s="25" t="str">
        <f>"   "&amp;'Input Data'!$B$13</f>
        <v xml:space="preserve">   Jordan Gues</v>
      </c>
      <c r="H36" s="21"/>
      <c r="I36" s="21"/>
      <c r="J36" s="51"/>
      <c r="K36" s="51"/>
      <c r="L36" s="51"/>
      <c r="M36" s="51"/>
      <c r="N36" s="52"/>
      <c r="O36" s="19"/>
      <c r="P36" s="19"/>
      <c r="Q36" s="17"/>
      <c r="R36" s="17"/>
      <c r="T36" s="18"/>
      <c r="U36" s="18"/>
      <c r="V36" s="18"/>
    </row>
    <row r="37" spans="1:22" ht="18" x14ac:dyDescent="0.25">
      <c r="A37" s="61"/>
      <c r="B37" s="62"/>
      <c r="C37" s="62"/>
      <c r="D37" s="63"/>
      <c r="E37" s="63"/>
      <c r="F37" s="63"/>
      <c r="G37" s="62"/>
      <c r="H37" s="63"/>
      <c r="I37" s="63"/>
      <c r="J37" s="62"/>
      <c r="K37" s="62"/>
      <c r="L37" s="62"/>
      <c r="M37" s="62"/>
      <c r="N37" s="62"/>
      <c r="O37" s="19"/>
      <c r="P37" s="19"/>
      <c r="Q37" s="17"/>
      <c r="R37" s="17"/>
      <c r="T37" s="18"/>
      <c r="U37" s="18"/>
      <c r="V37" s="18"/>
    </row>
    <row r="38" spans="1:22" ht="20.25" x14ac:dyDescent="0.3">
      <c r="A38" s="1"/>
      <c r="B38" s="1"/>
      <c r="C38" s="1"/>
      <c r="D38" s="8"/>
      <c r="E38" s="8"/>
      <c r="F38" s="8"/>
      <c r="G38" s="1"/>
      <c r="H38" s="2"/>
      <c r="I38" s="2"/>
      <c r="J38" s="1"/>
      <c r="K38" s="1"/>
      <c r="L38" s="1"/>
      <c r="M38" s="1"/>
      <c r="N38" s="1"/>
      <c r="O38" s="19"/>
      <c r="P38" s="19"/>
      <c r="Q38" s="17"/>
      <c r="R38" s="17"/>
      <c r="T38" s="18"/>
      <c r="U38" s="33"/>
      <c r="V38" s="18"/>
    </row>
    <row r="39" spans="1:22" ht="18" x14ac:dyDescent="0.25">
      <c r="A39" s="1"/>
      <c r="B39" s="1"/>
      <c r="C39" s="1"/>
      <c r="D39" s="8"/>
      <c r="E39" s="8"/>
      <c r="F39" s="8"/>
      <c r="G39" s="1"/>
      <c r="H39" s="2"/>
      <c r="I39" s="2"/>
      <c r="J39" s="1"/>
      <c r="K39" s="1"/>
      <c r="L39" s="1"/>
      <c r="M39" s="1"/>
      <c r="N39" s="1"/>
      <c r="O39" s="19"/>
      <c r="P39" s="19"/>
      <c r="Q39" s="17"/>
      <c r="R39" s="17"/>
      <c r="T39" s="18"/>
      <c r="U39" s="18"/>
      <c r="V39" s="18"/>
    </row>
    <row r="40" spans="1:22" x14ac:dyDescent="0.2">
      <c r="A40" s="18"/>
      <c r="B40" s="18"/>
      <c r="C40" s="18"/>
      <c r="D40" s="18"/>
      <c r="E40" s="18"/>
      <c r="F40" s="18"/>
      <c r="G40" s="18"/>
      <c r="H40" s="18"/>
      <c r="I40" s="18"/>
      <c r="J40" s="18"/>
      <c r="K40" s="18"/>
      <c r="L40" s="18"/>
      <c r="M40" s="18"/>
      <c r="N40" s="18"/>
      <c r="O40" s="18"/>
      <c r="P40" s="18"/>
    </row>
    <row r="41" spans="1:22" x14ac:dyDescent="0.2">
      <c r="A41" s="1"/>
      <c r="B41" s="1"/>
      <c r="C41" s="1"/>
      <c r="D41" s="1"/>
      <c r="E41" s="1"/>
      <c r="F41" s="1"/>
      <c r="G41" s="1"/>
      <c r="H41" s="1"/>
      <c r="I41" s="1"/>
      <c r="J41" s="1"/>
      <c r="K41" s="1"/>
      <c r="L41" s="1"/>
    </row>
    <row r="42" spans="1:22" x14ac:dyDescent="0.2">
      <c r="A42" s="1"/>
      <c r="B42" s="1"/>
      <c r="C42" s="1"/>
      <c r="D42" s="1"/>
      <c r="E42" s="1"/>
      <c r="F42" s="1"/>
      <c r="G42" s="1"/>
      <c r="H42" s="1"/>
      <c r="I42" s="1"/>
      <c r="J42" s="1"/>
      <c r="K42" s="1"/>
      <c r="L42" s="1"/>
    </row>
  </sheetData>
  <mergeCells count="2">
    <mergeCell ref="K3:N6"/>
    <mergeCell ref="K22:N25"/>
  </mergeCells>
  <phoneticPr fontId="2" type="noConversion"/>
  <pageMargins left="0.05" right="0.05" top="0.25" bottom="0.25" header="0.5" footer="0.5"/>
  <pageSetup scale="79" orientation="portrait" verticalDpi="597"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63"/>
  <sheetViews>
    <sheetView zoomScale="70" zoomScaleNormal="70" workbookViewId="0">
      <selection activeCell="D30" sqref="D30"/>
    </sheetView>
  </sheetViews>
  <sheetFormatPr defaultColWidth="9.140625" defaultRowHeight="12.75" x14ac:dyDescent="0.2"/>
  <cols>
    <col min="1" max="1" width="16.140625" style="119" customWidth="1"/>
    <col min="2" max="2" width="19.7109375" style="119" customWidth="1"/>
    <col min="3" max="3" width="40.85546875" style="119" customWidth="1"/>
    <col min="4" max="4" width="80.42578125" style="119" customWidth="1"/>
    <col min="5" max="5" width="17.85546875" style="119" customWidth="1"/>
    <col min="6" max="6" width="13.28515625" style="119" customWidth="1"/>
    <col min="7" max="7" width="14" style="119" customWidth="1"/>
    <col min="8" max="8" width="39" style="119" bestFit="1" customWidth="1"/>
    <col min="9" max="16384" width="9.140625" style="119"/>
  </cols>
  <sheetData>
    <row r="1" spans="1:8" ht="26.25" x14ac:dyDescent="0.4">
      <c r="A1" s="112" t="s">
        <v>127</v>
      </c>
      <c r="B1" s="112"/>
      <c r="C1" s="112"/>
      <c r="D1" s="112"/>
      <c r="E1" s="112"/>
      <c r="F1" s="112"/>
      <c r="G1" s="112"/>
      <c r="H1" s="112"/>
    </row>
    <row r="2" spans="1:8" ht="26.25" x14ac:dyDescent="0.4">
      <c r="A2" s="112" t="s">
        <v>113</v>
      </c>
      <c r="B2" s="112"/>
      <c r="C2" s="112"/>
      <c r="D2" s="112"/>
      <c r="E2" s="112"/>
      <c r="F2" s="112"/>
      <c r="G2" s="112"/>
      <c r="H2" s="112"/>
    </row>
    <row r="3" spans="1:8" ht="26.25" x14ac:dyDescent="0.4">
      <c r="A3" s="112"/>
      <c r="B3" s="112"/>
      <c r="C3" s="112"/>
      <c r="D3" s="112"/>
      <c r="E3" s="112"/>
      <c r="F3" s="112"/>
      <c r="G3" s="112"/>
      <c r="H3" s="112"/>
    </row>
    <row r="4" spans="1:8" ht="25.5" x14ac:dyDescent="0.35">
      <c r="A4" s="113" t="s">
        <v>78</v>
      </c>
      <c r="B4" s="113"/>
      <c r="C4" s="113"/>
      <c r="D4" s="113"/>
      <c r="E4" s="113"/>
      <c r="F4" s="113"/>
      <c r="G4" s="113"/>
      <c r="H4" s="113"/>
    </row>
    <row r="5" spans="1:8" ht="25.5" x14ac:dyDescent="0.35">
      <c r="A5" s="114"/>
      <c r="B5" s="114"/>
      <c r="C5" s="114"/>
      <c r="D5" s="114"/>
      <c r="E5" s="114"/>
      <c r="F5" s="115"/>
      <c r="G5" s="115"/>
      <c r="H5" s="115"/>
    </row>
    <row r="6" spans="1:8" ht="22.5" customHeight="1" x14ac:dyDescent="0.35">
      <c r="A6" s="116"/>
      <c r="B6" s="116"/>
      <c r="C6" s="116"/>
      <c r="D6" s="116" t="s">
        <v>91</v>
      </c>
      <c r="E6" s="116"/>
      <c r="F6" s="161" t="s">
        <v>129</v>
      </c>
      <c r="G6" s="162"/>
      <c r="H6" s="163"/>
    </row>
    <row r="7" spans="1:8" ht="22.5" customHeight="1" x14ac:dyDescent="0.35">
      <c r="A7" s="116" t="s">
        <v>79</v>
      </c>
      <c r="B7" s="117" t="str">
        <f>'[1]Input Data'!B14</f>
        <v>08/18/18</v>
      </c>
      <c r="C7" s="116"/>
      <c r="D7" s="116" t="s">
        <v>80</v>
      </c>
      <c r="E7" s="116"/>
      <c r="F7" s="154" t="str">
        <f>'Input Data'!A7</f>
        <v>Referee</v>
      </c>
      <c r="G7" s="153"/>
      <c r="H7" s="155" t="str">
        <f>'Input Data'!B7</f>
        <v>Joseph Ammerman</v>
      </c>
    </row>
    <row r="8" spans="1:8" ht="22.5" customHeight="1" x14ac:dyDescent="0.35">
      <c r="A8" s="116" t="s">
        <v>81</v>
      </c>
      <c r="B8" s="117" t="str">
        <f>'[1]Input Data'!B15</f>
        <v>Saturday</v>
      </c>
      <c r="C8" s="116"/>
      <c r="D8" s="116" t="s">
        <v>82</v>
      </c>
      <c r="E8" s="116"/>
      <c r="F8" s="154" t="str">
        <f>'Input Data'!A8</f>
        <v>Umpire</v>
      </c>
      <c r="G8" s="153"/>
      <c r="H8" s="155" t="str">
        <f>'Input Data'!B8</f>
        <v>Brandon Shields</v>
      </c>
    </row>
    <row r="9" spans="1:8" ht="22.5" customHeight="1" x14ac:dyDescent="0.35">
      <c r="A9" s="116"/>
      <c r="B9" s="117"/>
      <c r="C9" s="116"/>
      <c r="D9" s="116"/>
      <c r="E9" s="116"/>
      <c r="F9" s="154" t="str">
        <f>'Input Data'!A9</f>
        <v>Head Linesman</v>
      </c>
      <c r="G9" s="153"/>
      <c r="H9" s="155" t="str">
        <f>'Input Data'!B9</f>
        <v>Aaron Haney</v>
      </c>
    </row>
    <row r="10" spans="1:8" ht="22.5" customHeight="1" x14ac:dyDescent="0.35">
      <c r="A10" s="116" t="s">
        <v>83</v>
      </c>
      <c r="B10" s="117" t="str">
        <f>'Input Data'!B24&amp;" "&amp;'Input Data'!B25</f>
        <v>Henry Clay  Blue Devils</v>
      </c>
      <c r="C10" s="116"/>
      <c r="D10" s="118" t="s">
        <v>84</v>
      </c>
      <c r="E10" s="116"/>
      <c r="F10" s="154" t="str">
        <f>'Input Data'!A10</f>
        <v>Line Judge</v>
      </c>
      <c r="G10" s="153"/>
      <c r="H10" s="155" t="str">
        <f>'Input Data'!B10</f>
        <v>Shawn Overby</v>
      </c>
    </row>
    <row r="11" spans="1:8" ht="22.5" customHeight="1" x14ac:dyDescent="0.35">
      <c r="A11" s="116" t="s">
        <v>85</v>
      </c>
      <c r="B11" s="117" t="str">
        <f>'Input Data'!B27&amp;" "&amp;'Input Data'!B28</f>
        <v>Saint Xavier Tigers</v>
      </c>
      <c r="C11" s="116"/>
      <c r="D11" s="118" t="s">
        <v>84</v>
      </c>
      <c r="E11" s="116"/>
      <c r="F11" s="154" t="str">
        <f>'Input Data'!A11</f>
        <v>Side Judge</v>
      </c>
      <c r="G11" s="153"/>
      <c r="H11" s="155" t="str">
        <f>'Input Data'!B11</f>
        <v>David Whitley</v>
      </c>
    </row>
    <row r="12" spans="1:8" ht="22.5" customHeight="1" x14ac:dyDescent="0.35">
      <c r="A12" s="116"/>
      <c r="B12" s="116"/>
      <c r="C12" s="116"/>
      <c r="D12" s="116"/>
      <c r="E12" s="116"/>
      <c r="F12" s="154" t="str">
        <f>'Input Data'!A12</f>
        <v>Field Judge</v>
      </c>
      <c r="G12" s="153"/>
      <c r="H12" s="155" t="str">
        <f>'Input Data'!B12</f>
        <v>Chris Turley</v>
      </c>
    </row>
    <row r="13" spans="1:8" ht="22.5" customHeight="1" x14ac:dyDescent="0.35">
      <c r="A13" s="116"/>
      <c r="B13" s="116"/>
      <c r="C13" s="116"/>
      <c r="D13" s="116"/>
      <c r="E13" s="116"/>
      <c r="F13" s="156" t="str">
        <f>'Input Data'!A13</f>
        <v>Back Judge</v>
      </c>
      <c r="G13" s="157"/>
      <c r="H13" s="158" t="str">
        <f>'Input Data'!B13</f>
        <v>Jordan Gues</v>
      </c>
    </row>
    <row r="14" spans="1:8" ht="22.5" customHeight="1" x14ac:dyDescent="0.35">
      <c r="A14" s="116" t="s">
        <v>86</v>
      </c>
      <c r="B14" s="116"/>
      <c r="C14" s="116" t="str">
        <f>'Input Data'!B24</f>
        <v xml:space="preserve">Henry Clay </v>
      </c>
      <c r="D14" s="118"/>
      <c r="E14" s="116"/>
    </row>
    <row r="15" spans="1:8" ht="22.5" customHeight="1" x14ac:dyDescent="0.35">
      <c r="A15" s="116"/>
      <c r="B15" s="116"/>
      <c r="C15" s="116"/>
      <c r="D15" s="118"/>
      <c r="E15" s="116"/>
      <c r="F15" s="161" t="s">
        <v>87</v>
      </c>
      <c r="G15" s="162"/>
      <c r="H15" s="163"/>
    </row>
    <row r="16" spans="1:8" ht="22.5" customHeight="1" x14ac:dyDescent="0.35">
      <c r="A16" s="116"/>
      <c r="B16" s="116"/>
      <c r="C16" s="116"/>
      <c r="D16" s="116"/>
      <c r="E16" s="116"/>
      <c r="F16" s="154" t="str">
        <f>'[1]Input Data'!B39&amp;", Supervisor"</f>
        <v>Keith Morgan, Supervisor</v>
      </c>
      <c r="G16" s="153"/>
      <c r="H16" s="155"/>
    </row>
    <row r="17" spans="1:8" ht="22.5" customHeight="1" x14ac:dyDescent="0.35">
      <c r="A17" s="160" t="s">
        <v>88</v>
      </c>
      <c r="B17" s="160" t="s">
        <v>124</v>
      </c>
      <c r="C17" s="160"/>
      <c r="D17" s="160" t="s">
        <v>89</v>
      </c>
      <c r="E17" s="116"/>
      <c r="F17" s="159" t="s">
        <v>122</v>
      </c>
      <c r="G17" s="157"/>
      <c r="H17" s="158"/>
    </row>
    <row r="18" spans="1:8" ht="23.25" x14ac:dyDescent="0.35">
      <c r="A18" s="116"/>
      <c r="B18" s="116"/>
      <c r="C18" s="116"/>
      <c r="D18" s="116"/>
      <c r="E18" s="116"/>
      <c r="F18" s="284"/>
      <c r="G18" s="284"/>
      <c r="H18" s="284"/>
    </row>
    <row r="19" spans="1:8" ht="18" x14ac:dyDescent="0.2">
      <c r="A19" s="120"/>
      <c r="B19" s="121"/>
      <c r="C19" s="122"/>
      <c r="D19" s="120"/>
      <c r="E19" s="123"/>
      <c r="F19" s="120"/>
      <c r="G19" s="120" t="s">
        <v>45</v>
      </c>
      <c r="H19" s="120"/>
    </row>
    <row r="20" spans="1:8" ht="18" x14ac:dyDescent="0.2">
      <c r="A20" s="124" t="s">
        <v>90</v>
      </c>
      <c r="B20" s="125" t="s">
        <v>4</v>
      </c>
      <c r="C20" s="126" t="s">
        <v>21</v>
      </c>
      <c r="D20" s="124" t="s">
        <v>17</v>
      </c>
      <c r="E20" s="127" t="s">
        <v>96</v>
      </c>
      <c r="F20" s="124" t="s">
        <v>46</v>
      </c>
      <c r="G20" s="124" t="s">
        <v>58</v>
      </c>
      <c r="H20" s="124" t="s">
        <v>47</v>
      </c>
    </row>
    <row r="21" spans="1:8" ht="18" x14ac:dyDescent="0.25">
      <c r="A21" s="285"/>
      <c r="B21" s="128" t="s">
        <v>48</v>
      </c>
      <c r="C21" s="156"/>
      <c r="D21" s="285"/>
      <c r="E21" s="129" t="s">
        <v>97</v>
      </c>
      <c r="F21" s="130" t="s">
        <v>49</v>
      </c>
      <c r="G21" s="130" t="s">
        <v>59</v>
      </c>
      <c r="H21" s="130" t="s">
        <v>50</v>
      </c>
    </row>
    <row r="22" spans="1:8" ht="33.75" customHeight="1" x14ac:dyDescent="0.25">
      <c r="A22" s="131" t="s">
        <v>123</v>
      </c>
      <c r="B22" s="132"/>
      <c r="C22" s="132" t="str">
        <f>'Input Data'!B32&amp;"      "&amp;'Input Data'!B34</f>
        <v>Henry Clay      St. Xavier</v>
      </c>
      <c r="D22" s="132"/>
      <c r="E22" s="133" t="s">
        <v>98</v>
      </c>
      <c r="F22" s="134"/>
      <c r="G22" s="134" t="s">
        <v>60</v>
      </c>
      <c r="H22" s="134" t="s">
        <v>125</v>
      </c>
    </row>
    <row r="23" spans="1:8" ht="33.75" customHeight="1" x14ac:dyDescent="0.25">
      <c r="A23" s="135" t="s">
        <v>123</v>
      </c>
      <c r="B23" s="136"/>
      <c r="C23" s="136" t="str">
        <f>'Input Data'!B32&amp;"      "&amp;'Input Data'!B34</f>
        <v>Henry Clay      St. Xavier</v>
      </c>
      <c r="D23" s="136"/>
      <c r="E23" s="137" t="s">
        <v>98</v>
      </c>
      <c r="F23" s="138"/>
      <c r="G23" s="138" t="s">
        <v>60</v>
      </c>
      <c r="H23" s="138" t="s">
        <v>125</v>
      </c>
    </row>
    <row r="24" spans="1:8" ht="33.75" customHeight="1" x14ac:dyDescent="0.25">
      <c r="A24" s="131" t="s">
        <v>123</v>
      </c>
      <c r="B24" s="132"/>
      <c r="C24" s="132" t="str">
        <f>'Input Data'!B32&amp;"      "&amp;'Input Data'!B34</f>
        <v>Henry Clay      St. Xavier</v>
      </c>
      <c r="D24" s="132"/>
      <c r="E24" s="133" t="s">
        <v>98</v>
      </c>
      <c r="F24" s="134"/>
      <c r="G24" s="134" t="s">
        <v>60</v>
      </c>
      <c r="H24" s="134" t="s">
        <v>125</v>
      </c>
    </row>
    <row r="25" spans="1:8" ht="33.75" customHeight="1" x14ac:dyDescent="0.25">
      <c r="A25" s="135" t="s">
        <v>123</v>
      </c>
      <c r="B25" s="136"/>
      <c r="C25" s="136" t="str">
        <f>'Input Data'!B32&amp;"      "&amp;'Input Data'!B34</f>
        <v>Henry Clay      St. Xavier</v>
      </c>
      <c r="D25" s="136"/>
      <c r="E25" s="137" t="s">
        <v>98</v>
      </c>
      <c r="F25" s="138"/>
      <c r="G25" s="138" t="s">
        <v>60</v>
      </c>
      <c r="H25" s="138" t="s">
        <v>125</v>
      </c>
    </row>
    <row r="26" spans="1:8" ht="33.75" customHeight="1" x14ac:dyDescent="0.25">
      <c r="A26" s="131" t="s">
        <v>123</v>
      </c>
      <c r="B26" s="132"/>
      <c r="C26" s="132" t="str">
        <f>'Input Data'!B32&amp;"      "&amp;'Input Data'!B34</f>
        <v>Henry Clay      St. Xavier</v>
      </c>
      <c r="D26" s="132"/>
      <c r="E26" s="133" t="s">
        <v>98</v>
      </c>
      <c r="F26" s="134"/>
      <c r="G26" s="134" t="s">
        <v>60</v>
      </c>
      <c r="H26" s="134" t="s">
        <v>125</v>
      </c>
    </row>
    <row r="27" spans="1:8" ht="33.75" customHeight="1" x14ac:dyDescent="0.25">
      <c r="A27" s="135" t="s">
        <v>123</v>
      </c>
      <c r="B27" s="136"/>
      <c r="C27" s="136" t="str">
        <f>'Input Data'!B32&amp;"      "&amp;'Input Data'!B34</f>
        <v>Henry Clay      St. Xavier</v>
      </c>
      <c r="D27" s="136"/>
      <c r="E27" s="137" t="s">
        <v>98</v>
      </c>
      <c r="F27" s="138"/>
      <c r="G27" s="138" t="s">
        <v>60</v>
      </c>
      <c r="H27" s="138" t="s">
        <v>125</v>
      </c>
    </row>
    <row r="28" spans="1:8" ht="33.75" customHeight="1" x14ac:dyDescent="0.25">
      <c r="A28" s="131" t="s">
        <v>123</v>
      </c>
      <c r="B28" s="132"/>
      <c r="C28" s="132" t="str">
        <f>'Input Data'!B32&amp;"      "&amp;'Input Data'!B34</f>
        <v>Henry Clay      St. Xavier</v>
      </c>
      <c r="D28" s="132"/>
      <c r="E28" s="133" t="s">
        <v>98</v>
      </c>
      <c r="F28" s="134"/>
      <c r="G28" s="134" t="s">
        <v>60</v>
      </c>
      <c r="H28" s="134" t="s">
        <v>125</v>
      </c>
    </row>
    <row r="29" spans="1:8" ht="33.75" customHeight="1" x14ac:dyDescent="0.25">
      <c r="A29" s="135" t="s">
        <v>123</v>
      </c>
      <c r="B29" s="136"/>
      <c r="C29" s="136" t="str">
        <f>'Input Data'!B32&amp;"      "&amp;'Input Data'!B34</f>
        <v>Henry Clay      St. Xavier</v>
      </c>
      <c r="D29" s="136"/>
      <c r="E29" s="137" t="s">
        <v>98</v>
      </c>
      <c r="F29" s="138"/>
      <c r="G29" s="138" t="s">
        <v>60</v>
      </c>
      <c r="H29" s="138" t="s">
        <v>125</v>
      </c>
    </row>
    <row r="30" spans="1:8" ht="33.75" customHeight="1" x14ac:dyDescent="0.25">
      <c r="A30" s="131" t="s">
        <v>123</v>
      </c>
      <c r="B30" s="132"/>
      <c r="C30" s="132" t="str">
        <f>'Input Data'!B32&amp;"      "&amp;'Input Data'!B34</f>
        <v>Henry Clay      St. Xavier</v>
      </c>
      <c r="D30" s="132"/>
      <c r="E30" s="133" t="s">
        <v>98</v>
      </c>
      <c r="F30" s="134"/>
      <c r="G30" s="134" t="s">
        <v>60</v>
      </c>
      <c r="H30" s="134" t="s">
        <v>125</v>
      </c>
    </row>
    <row r="31" spans="1:8" ht="33.75" customHeight="1" x14ac:dyDescent="0.25">
      <c r="A31" s="135" t="s">
        <v>123</v>
      </c>
      <c r="B31" s="136"/>
      <c r="C31" s="136" t="str">
        <f>'Input Data'!B32&amp;"      "&amp;'Input Data'!B34</f>
        <v>Henry Clay      St. Xavier</v>
      </c>
      <c r="D31" s="136"/>
      <c r="E31" s="137" t="s">
        <v>98</v>
      </c>
      <c r="F31" s="138"/>
      <c r="G31" s="138" t="s">
        <v>60</v>
      </c>
      <c r="H31" s="138" t="s">
        <v>125</v>
      </c>
    </row>
    <row r="32" spans="1:8" ht="33.75" customHeight="1" x14ac:dyDescent="0.25">
      <c r="A32" s="131" t="s">
        <v>123</v>
      </c>
      <c r="B32" s="132"/>
      <c r="C32" s="132" t="str">
        <f>'Input Data'!B32&amp;"      "&amp;'Input Data'!B34</f>
        <v>Henry Clay      St. Xavier</v>
      </c>
      <c r="D32" s="132"/>
      <c r="E32" s="133" t="s">
        <v>98</v>
      </c>
      <c r="F32" s="134"/>
      <c r="G32" s="134" t="s">
        <v>60</v>
      </c>
      <c r="H32" s="134" t="s">
        <v>125</v>
      </c>
    </row>
    <row r="33" spans="1:8" ht="33.75" customHeight="1" x14ac:dyDescent="0.25">
      <c r="A33" s="135" t="s">
        <v>123</v>
      </c>
      <c r="B33" s="136"/>
      <c r="C33" s="136" t="str">
        <f>'Input Data'!B32&amp;"      "&amp;'Input Data'!B34</f>
        <v>Henry Clay      St. Xavier</v>
      </c>
      <c r="D33" s="136"/>
      <c r="E33" s="137" t="s">
        <v>98</v>
      </c>
      <c r="F33" s="138"/>
      <c r="G33" s="138" t="s">
        <v>60</v>
      </c>
      <c r="H33" s="138" t="s">
        <v>125</v>
      </c>
    </row>
    <row r="34" spans="1:8" ht="33.75" customHeight="1" x14ac:dyDescent="0.25">
      <c r="A34" s="131" t="s">
        <v>123</v>
      </c>
      <c r="B34" s="132"/>
      <c r="C34" s="132" t="str">
        <f>'Input Data'!B32&amp;"      "&amp;'Input Data'!B34</f>
        <v>Henry Clay      St. Xavier</v>
      </c>
      <c r="D34" s="132"/>
      <c r="E34" s="133" t="s">
        <v>98</v>
      </c>
      <c r="F34" s="134"/>
      <c r="G34" s="134" t="s">
        <v>60</v>
      </c>
      <c r="H34" s="134" t="s">
        <v>125</v>
      </c>
    </row>
    <row r="35" spans="1:8" ht="33.75" customHeight="1" x14ac:dyDescent="0.25">
      <c r="A35" s="135" t="s">
        <v>123</v>
      </c>
      <c r="B35" s="136"/>
      <c r="C35" s="136" t="str">
        <f>'Input Data'!B32&amp;"      "&amp;'Input Data'!B34</f>
        <v>Henry Clay      St. Xavier</v>
      </c>
      <c r="D35" s="136"/>
      <c r="E35" s="137" t="s">
        <v>98</v>
      </c>
      <c r="F35" s="138"/>
      <c r="G35" s="138" t="s">
        <v>60</v>
      </c>
      <c r="H35" s="138" t="s">
        <v>125</v>
      </c>
    </row>
    <row r="36" spans="1:8" ht="33.75" customHeight="1" x14ac:dyDescent="0.25">
      <c r="A36" s="131" t="s">
        <v>123</v>
      </c>
      <c r="B36" s="132"/>
      <c r="C36" s="132" t="str">
        <f>'Input Data'!B32&amp;"      "&amp;'Input Data'!B34</f>
        <v>Henry Clay      St. Xavier</v>
      </c>
      <c r="D36" s="132"/>
      <c r="E36" s="133" t="s">
        <v>98</v>
      </c>
      <c r="F36" s="134"/>
      <c r="G36" s="134" t="s">
        <v>60</v>
      </c>
      <c r="H36" s="134" t="s">
        <v>125</v>
      </c>
    </row>
    <row r="37" spans="1:8" ht="33.75" customHeight="1" x14ac:dyDescent="0.25">
      <c r="A37" s="135" t="s">
        <v>123</v>
      </c>
      <c r="B37" s="136"/>
      <c r="C37" s="136" t="str">
        <f>'Input Data'!B32&amp;"      "&amp;'Input Data'!B34</f>
        <v>Henry Clay      St. Xavier</v>
      </c>
      <c r="D37" s="136"/>
      <c r="E37" s="137" t="s">
        <v>98</v>
      </c>
      <c r="F37" s="138"/>
      <c r="G37" s="138" t="s">
        <v>60</v>
      </c>
      <c r="H37" s="138" t="s">
        <v>125</v>
      </c>
    </row>
    <row r="38" spans="1:8" ht="33.75" customHeight="1" x14ac:dyDescent="0.25">
      <c r="A38" s="131" t="s">
        <v>123</v>
      </c>
      <c r="B38" s="132"/>
      <c r="C38" s="132" t="str">
        <f>'Input Data'!B32&amp;"      "&amp;'Input Data'!B34</f>
        <v>Henry Clay      St. Xavier</v>
      </c>
      <c r="D38" s="132"/>
      <c r="E38" s="133" t="s">
        <v>98</v>
      </c>
      <c r="F38" s="134"/>
      <c r="G38" s="134" t="s">
        <v>60</v>
      </c>
      <c r="H38" s="134" t="s">
        <v>125</v>
      </c>
    </row>
    <row r="39" spans="1:8" ht="33.75" customHeight="1" x14ac:dyDescent="0.25">
      <c r="A39" s="135" t="s">
        <v>123</v>
      </c>
      <c r="B39" s="136"/>
      <c r="C39" s="136" t="str">
        <f>'Input Data'!B32&amp;"      "&amp;'Input Data'!B34</f>
        <v>Henry Clay      St. Xavier</v>
      </c>
      <c r="D39" s="136"/>
      <c r="E39" s="137" t="s">
        <v>98</v>
      </c>
      <c r="F39" s="138"/>
      <c r="G39" s="138" t="s">
        <v>60</v>
      </c>
      <c r="H39" s="138" t="s">
        <v>125</v>
      </c>
    </row>
    <row r="40" spans="1:8" ht="33.75" customHeight="1" x14ac:dyDescent="0.25">
      <c r="A40" s="131" t="s">
        <v>123</v>
      </c>
      <c r="B40" s="132"/>
      <c r="C40" s="132" t="str">
        <f>'Input Data'!B32&amp;"      "&amp;'Input Data'!B34</f>
        <v>Henry Clay      St. Xavier</v>
      </c>
      <c r="D40" s="132"/>
      <c r="E40" s="133" t="s">
        <v>98</v>
      </c>
      <c r="F40" s="134"/>
      <c r="G40" s="134" t="s">
        <v>60</v>
      </c>
      <c r="H40" s="134" t="s">
        <v>125</v>
      </c>
    </row>
    <row r="41" spans="1:8" ht="33.75" customHeight="1" x14ac:dyDescent="0.25">
      <c r="A41" s="135" t="s">
        <v>123</v>
      </c>
      <c r="B41" s="136"/>
      <c r="C41" s="136" t="str">
        <f>'Input Data'!B32&amp;"      "&amp;'Input Data'!B34</f>
        <v>Henry Clay      St. Xavier</v>
      </c>
      <c r="D41" s="136"/>
      <c r="E41" s="137" t="s">
        <v>98</v>
      </c>
      <c r="F41" s="138"/>
      <c r="G41" s="138" t="s">
        <v>60</v>
      </c>
      <c r="H41" s="138" t="s">
        <v>125</v>
      </c>
    </row>
    <row r="42" spans="1:8" ht="33.75" customHeight="1" x14ac:dyDescent="0.25">
      <c r="A42" s="131" t="s">
        <v>123</v>
      </c>
      <c r="B42" s="132"/>
      <c r="C42" s="132" t="str">
        <f>'Input Data'!B32&amp;"      "&amp;'Input Data'!B34</f>
        <v>Henry Clay      St. Xavier</v>
      </c>
      <c r="D42" s="132"/>
      <c r="E42" s="133" t="s">
        <v>98</v>
      </c>
      <c r="F42" s="134"/>
      <c r="G42" s="134" t="s">
        <v>60</v>
      </c>
      <c r="H42" s="134" t="s">
        <v>125</v>
      </c>
    </row>
    <row r="43" spans="1:8" ht="33.75" customHeight="1" x14ac:dyDescent="0.25">
      <c r="A43" s="135" t="s">
        <v>123</v>
      </c>
      <c r="B43" s="136"/>
      <c r="C43" s="136" t="str">
        <f>'Input Data'!B32&amp;"      "&amp;'Input Data'!B34</f>
        <v>Henry Clay      St. Xavier</v>
      </c>
      <c r="D43" s="136"/>
      <c r="E43" s="137" t="s">
        <v>98</v>
      </c>
      <c r="F43" s="138"/>
      <c r="G43" s="138" t="s">
        <v>60</v>
      </c>
      <c r="H43" s="138" t="s">
        <v>125</v>
      </c>
    </row>
    <row r="44" spans="1:8" ht="33.75" customHeight="1" x14ac:dyDescent="0.25">
      <c r="A44" s="131" t="s">
        <v>123</v>
      </c>
      <c r="B44" s="132"/>
      <c r="C44" s="132" t="str">
        <f>'Input Data'!B32&amp;"      "&amp;'Input Data'!B34</f>
        <v>Henry Clay      St. Xavier</v>
      </c>
      <c r="D44" s="132"/>
      <c r="E44" s="133" t="s">
        <v>98</v>
      </c>
      <c r="F44" s="134"/>
      <c r="G44" s="134" t="s">
        <v>60</v>
      </c>
      <c r="H44" s="134" t="s">
        <v>125</v>
      </c>
    </row>
    <row r="45" spans="1:8" ht="33.75" customHeight="1" x14ac:dyDescent="0.25">
      <c r="A45" s="135" t="s">
        <v>123</v>
      </c>
      <c r="B45" s="136"/>
      <c r="C45" s="136" t="str">
        <f>'Input Data'!B32&amp;"      "&amp;'Input Data'!B34</f>
        <v>Henry Clay      St. Xavier</v>
      </c>
      <c r="D45" s="136"/>
      <c r="E45" s="137" t="s">
        <v>98</v>
      </c>
      <c r="F45" s="138"/>
      <c r="G45" s="138" t="s">
        <v>60</v>
      </c>
      <c r="H45" s="138" t="s">
        <v>125</v>
      </c>
    </row>
    <row r="46" spans="1:8" ht="33.75" customHeight="1" x14ac:dyDescent="0.25">
      <c r="A46" s="131" t="s">
        <v>123</v>
      </c>
      <c r="B46" s="132"/>
      <c r="C46" s="132" t="str">
        <f>'Input Data'!B32&amp;"      "&amp;'Input Data'!B34</f>
        <v>Henry Clay      St. Xavier</v>
      </c>
      <c r="D46" s="132"/>
      <c r="E46" s="133" t="s">
        <v>98</v>
      </c>
      <c r="F46" s="134"/>
      <c r="G46" s="134" t="s">
        <v>60</v>
      </c>
      <c r="H46" s="134" t="s">
        <v>125</v>
      </c>
    </row>
    <row r="47" spans="1:8" ht="31.5" x14ac:dyDescent="0.25">
      <c r="A47" s="135" t="s">
        <v>123</v>
      </c>
      <c r="B47" s="136"/>
      <c r="C47" s="136" t="str">
        <f>'Input Data'!B32&amp;"      "&amp;'Input Data'!B34</f>
        <v>Henry Clay      St. Xavier</v>
      </c>
      <c r="D47" s="136"/>
      <c r="E47" s="137" t="s">
        <v>98</v>
      </c>
      <c r="F47" s="138"/>
      <c r="G47" s="138" t="s">
        <v>60</v>
      </c>
      <c r="H47" s="138" t="s">
        <v>125</v>
      </c>
    </row>
    <row r="48" spans="1:8" ht="31.5" x14ac:dyDescent="0.25">
      <c r="A48" s="131" t="s">
        <v>123</v>
      </c>
      <c r="B48" s="132"/>
      <c r="C48" s="132" t="str">
        <f>'Input Data'!B32&amp;"      "&amp;'Input Data'!B34</f>
        <v>Henry Clay      St. Xavier</v>
      </c>
      <c r="D48" s="132"/>
      <c r="E48" s="133" t="s">
        <v>98</v>
      </c>
      <c r="F48" s="134"/>
      <c r="G48" s="134" t="s">
        <v>60</v>
      </c>
      <c r="H48" s="134" t="s">
        <v>125</v>
      </c>
    </row>
    <row r="49" spans="1:8" ht="31.5" x14ac:dyDescent="0.25">
      <c r="A49" s="135" t="s">
        <v>123</v>
      </c>
      <c r="B49" s="136"/>
      <c r="C49" s="136" t="str">
        <f>'Input Data'!B32&amp;"      "&amp;'Input Data'!B34</f>
        <v>Henry Clay      St. Xavier</v>
      </c>
      <c r="D49" s="136"/>
      <c r="E49" s="137" t="s">
        <v>98</v>
      </c>
      <c r="F49" s="138"/>
      <c r="G49" s="138" t="s">
        <v>60</v>
      </c>
      <c r="H49" s="138" t="s">
        <v>125</v>
      </c>
    </row>
    <row r="50" spans="1:8" ht="31.5" x14ac:dyDescent="0.25">
      <c r="A50" s="131" t="s">
        <v>123</v>
      </c>
      <c r="B50" s="132"/>
      <c r="C50" s="132" t="str">
        <f>'Input Data'!B32&amp;"      "&amp;'Input Data'!B34</f>
        <v>Henry Clay      St. Xavier</v>
      </c>
      <c r="D50" s="132"/>
      <c r="E50" s="133" t="s">
        <v>98</v>
      </c>
      <c r="F50" s="134"/>
      <c r="G50" s="134" t="s">
        <v>60</v>
      </c>
      <c r="H50" s="134" t="s">
        <v>125</v>
      </c>
    </row>
    <row r="51" spans="1:8" ht="31.5" x14ac:dyDescent="0.25">
      <c r="A51" s="135" t="s">
        <v>123</v>
      </c>
      <c r="B51" s="136"/>
      <c r="C51" s="136" t="str">
        <f>'Input Data'!B32&amp;"      "&amp;'Input Data'!B34</f>
        <v>Henry Clay      St. Xavier</v>
      </c>
      <c r="D51" s="136"/>
      <c r="E51" s="137" t="s">
        <v>98</v>
      </c>
      <c r="F51" s="138"/>
      <c r="G51" s="138" t="s">
        <v>60</v>
      </c>
      <c r="H51" s="138" t="s">
        <v>125</v>
      </c>
    </row>
    <row r="52" spans="1:8" ht="31.5" x14ac:dyDescent="0.25">
      <c r="A52" s="131" t="s">
        <v>123</v>
      </c>
      <c r="B52" s="132"/>
      <c r="C52" s="132" t="str">
        <f>'Input Data'!B32&amp;"      "&amp;'Input Data'!B34</f>
        <v>Henry Clay      St. Xavier</v>
      </c>
      <c r="D52" s="132"/>
      <c r="E52" s="133" t="s">
        <v>98</v>
      </c>
      <c r="F52" s="134"/>
      <c r="G52" s="134" t="s">
        <v>60</v>
      </c>
      <c r="H52" s="134" t="s">
        <v>125</v>
      </c>
    </row>
    <row r="53" spans="1:8" ht="31.5" x14ac:dyDescent="0.25">
      <c r="A53" s="135" t="s">
        <v>123</v>
      </c>
      <c r="B53" s="136"/>
      <c r="C53" s="136" t="str">
        <f>'Input Data'!B32&amp;"      "&amp;'Input Data'!B34</f>
        <v>Henry Clay      St. Xavier</v>
      </c>
      <c r="D53" s="136"/>
      <c r="E53" s="137" t="s">
        <v>98</v>
      </c>
      <c r="F53" s="138"/>
      <c r="G53" s="138" t="s">
        <v>60</v>
      </c>
      <c r="H53" s="138" t="s">
        <v>125</v>
      </c>
    </row>
    <row r="54" spans="1:8" ht="31.5" x14ac:dyDescent="0.25">
      <c r="A54" s="131" t="s">
        <v>123</v>
      </c>
      <c r="B54" s="132"/>
      <c r="C54" s="132" t="str">
        <f>'Input Data'!B32&amp;"      "&amp;'Input Data'!B34</f>
        <v>Henry Clay      St. Xavier</v>
      </c>
      <c r="D54" s="132"/>
      <c r="E54" s="133" t="s">
        <v>98</v>
      </c>
      <c r="F54" s="134"/>
      <c r="G54" s="134" t="s">
        <v>60</v>
      </c>
      <c r="H54" s="134" t="s">
        <v>125</v>
      </c>
    </row>
    <row r="55" spans="1:8" ht="31.5" x14ac:dyDescent="0.25">
      <c r="A55" s="135" t="s">
        <v>123</v>
      </c>
      <c r="B55" s="136"/>
      <c r="C55" s="136" t="str">
        <f>'Input Data'!B32&amp;"      "&amp;'Input Data'!B34</f>
        <v>Henry Clay      St. Xavier</v>
      </c>
      <c r="D55" s="136"/>
      <c r="E55" s="137" t="s">
        <v>98</v>
      </c>
      <c r="F55" s="138"/>
      <c r="G55" s="138" t="s">
        <v>60</v>
      </c>
      <c r="H55" s="138" t="s">
        <v>125</v>
      </c>
    </row>
    <row r="56" spans="1:8" ht="31.5" x14ac:dyDescent="0.25">
      <c r="A56" s="131" t="s">
        <v>123</v>
      </c>
      <c r="B56" s="132"/>
      <c r="C56" s="132" t="str">
        <f>'Input Data'!B32&amp;"      "&amp;'Input Data'!B34</f>
        <v>Henry Clay      St. Xavier</v>
      </c>
      <c r="D56" s="132"/>
      <c r="E56" s="133" t="s">
        <v>98</v>
      </c>
      <c r="F56" s="134"/>
      <c r="G56" s="134" t="s">
        <v>60</v>
      </c>
      <c r="H56" s="134" t="s">
        <v>125</v>
      </c>
    </row>
    <row r="57" spans="1:8" ht="31.5" x14ac:dyDescent="0.25">
      <c r="A57" s="135" t="s">
        <v>123</v>
      </c>
      <c r="B57" s="136"/>
      <c r="C57" s="136" t="str">
        <f>'Input Data'!B32&amp;"      "&amp;'Input Data'!B34</f>
        <v>Henry Clay      St. Xavier</v>
      </c>
      <c r="D57" s="136"/>
      <c r="E57" s="137" t="s">
        <v>98</v>
      </c>
      <c r="F57" s="138"/>
      <c r="G57" s="138" t="s">
        <v>60</v>
      </c>
      <c r="H57" s="138" t="s">
        <v>125</v>
      </c>
    </row>
    <row r="58" spans="1:8" ht="31.5" x14ac:dyDescent="0.25">
      <c r="A58" s="131" t="s">
        <v>123</v>
      </c>
      <c r="B58" s="132"/>
      <c r="C58" s="132" t="str">
        <f>'Input Data'!B32&amp;"      "&amp;'Input Data'!B34</f>
        <v>Henry Clay      St. Xavier</v>
      </c>
      <c r="D58" s="132"/>
      <c r="E58" s="133" t="s">
        <v>98</v>
      </c>
      <c r="F58" s="134"/>
      <c r="G58" s="134" t="s">
        <v>60</v>
      </c>
      <c r="H58" s="134" t="s">
        <v>125</v>
      </c>
    </row>
    <row r="59" spans="1:8" ht="31.5" x14ac:dyDescent="0.25">
      <c r="A59" s="135" t="s">
        <v>123</v>
      </c>
      <c r="B59" s="136"/>
      <c r="C59" s="136" t="str">
        <f>'Input Data'!B32&amp;"      "&amp;'Input Data'!B34</f>
        <v>Henry Clay      St. Xavier</v>
      </c>
      <c r="D59" s="136"/>
      <c r="E59" s="137" t="s">
        <v>98</v>
      </c>
      <c r="F59" s="138"/>
      <c r="G59" s="138" t="s">
        <v>60</v>
      </c>
      <c r="H59" s="138" t="s">
        <v>125</v>
      </c>
    </row>
    <row r="60" spans="1:8" ht="31.5" x14ac:dyDescent="0.25">
      <c r="A60" s="131" t="s">
        <v>123</v>
      </c>
      <c r="B60" s="132"/>
      <c r="C60" s="132" t="str">
        <f>'Input Data'!B32&amp;"      "&amp;'Input Data'!B34</f>
        <v>Henry Clay      St. Xavier</v>
      </c>
      <c r="D60" s="132"/>
      <c r="E60" s="133" t="s">
        <v>98</v>
      </c>
      <c r="F60" s="134"/>
      <c r="G60" s="134" t="s">
        <v>60</v>
      </c>
      <c r="H60" s="134" t="s">
        <v>125</v>
      </c>
    </row>
    <row r="61" spans="1:8" ht="31.5" x14ac:dyDescent="0.25">
      <c r="A61" s="135" t="s">
        <v>123</v>
      </c>
      <c r="B61" s="136"/>
      <c r="C61" s="136" t="str">
        <f>'Input Data'!B32&amp;"      "&amp;'Input Data'!B34</f>
        <v>Henry Clay      St. Xavier</v>
      </c>
      <c r="D61" s="136"/>
      <c r="E61" s="137" t="s">
        <v>98</v>
      </c>
      <c r="F61" s="138"/>
      <c r="G61" s="138" t="s">
        <v>60</v>
      </c>
      <c r="H61" s="138" t="s">
        <v>125</v>
      </c>
    </row>
    <row r="62" spans="1:8" ht="31.5" x14ac:dyDescent="0.25">
      <c r="A62" s="131" t="s">
        <v>123</v>
      </c>
      <c r="B62" s="132"/>
      <c r="C62" s="132" t="str">
        <f>'Input Data'!B32&amp;"      "&amp;'Input Data'!B34</f>
        <v>Henry Clay      St. Xavier</v>
      </c>
      <c r="D62" s="132"/>
      <c r="E62" s="133" t="s">
        <v>98</v>
      </c>
      <c r="F62" s="134"/>
      <c r="G62" s="134" t="s">
        <v>60</v>
      </c>
      <c r="H62" s="134" t="s">
        <v>125</v>
      </c>
    </row>
    <row r="63" spans="1:8" ht="31.5" x14ac:dyDescent="0.25">
      <c r="A63" s="135" t="s">
        <v>123</v>
      </c>
      <c r="B63" s="136"/>
      <c r="C63" s="136" t="str">
        <f>'Input Data'!B32&amp;"      "&amp;'Input Data'!B34</f>
        <v>Henry Clay      St. Xavier</v>
      </c>
      <c r="D63" s="136"/>
      <c r="E63" s="137" t="s">
        <v>98</v>
      </c>
      <c r="F63" s="138"/>
      <c r="G63" s="138" t="s">
        <v>60</v>
      </c>
      <c r="H63" s="138" t="s">
        <v>125</v>
      </c>
    </row>
  </sheetData>
  <printOptions horizontalCentered="1" verticalCentered="1"/>
  <pageMargins left="0.25" right="0.25" top="0.75" bottom="0.75" header="0.3" footer="0.3"/>
  <pageSetup scale="42" fitToHeight="0" orientation="portrait" verticalDpi="597"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45"/>
  <sheetViews>
    <sheetView zoomScaleNormal="100" workbookViewId="0">
      <selection activeCell="X24" sqref="X24"/>
    </sheetView>
  </sheetViews>
  <sheetFormatPr defaultColWidth="9.140625" defaultRowHeight="15.75" x14ac:dyDescent="0.25"/>
  <cols>
    <col min="1" max="1" width="3.28515625" style="238" customWidth="1"/>
    <col min="2" max="2" width="5.42578125" style="238" customWidth="1"/>
    <col min="3" max="3" width="4.7109375" style="238" customWidth="1"/>
    <col min="4" max="4" width="6.140625" style="238" customWidth="1"/>
    <col min="5" max="5" width="4.7109375" style="238" customWidth="1"/>
    <col min="6" max="6" width="4" style="238" customWidth="1"/>
    <col min="7" max="20" width="4.7109375" style="238" customWidth="1"/>
    <col min="21" max="21" width="6.42578125" style="238" customWidth="1"/>
    <col min="22" max="16384" width="9.140625" style="238"/>
  </cols>
  <sheetData>
    <row r="1" spans="1:24" ht="17.25" customHeight="1" x14ac:dyDescent="0.25">
      <c r="A1" s="276" t="s">
        <v>19</v>
      </c>
      <c r="B1" s="322"/>
      <c r="C1" s="323"/>
      <c r="D1" s="323"/>
      <c r="E1" s="323"/>
      <c r="F1" s="323"/>
      <c r="G1" s="323"/>
      <c r="H1" s="323"/>
      <c r="I1" s="324"/>
      <c r="J1" s="325"/>
      <c r="L1" s="146" t="str">
        <f>'Input Data'!$B$34&amp;" at "&amp;'Input Data'!$B$32</f>
        <v>St. Xavier at Henry Clay</v>
      </c>
      <c r="M1" s="239"/>
      <c r="N1" s="239"/>
      <c r="O1" s="239"/>
      <c r="P1" s="239"/>
      <c r="Q1" s="239"/>
      <c r="R1" s="239"/>
      <c r="S1" s="239"/>
      <c r="T1" s="239"/>
      <c r="U1" s="240"/>
    </row>
    <row r="2" spans="1:24" ht="17.25" customHeight="1" x14ac:dyDescent="0.25">
      <c r="A2" s="326" t="s">
        <v>20</v>
      </c>
      <c r="B2" s="321" t="s">
        <v>4</v>
      </c>
      <c r="C2" s="321" t="s">
        <v>21</v>
      </c>
      <c r="D2" s="346" t="s">
        <v>22</v>
      </c>
      <c r="E2" s="346"/>
      <c r="F2" s="346" t="s">
        <v>99</v>
      </c>
      <c r="G2" s="346"/>
      <c r="H2" s="321" t="s">
        <v>23</v>
      </c>
      <c r="I2" s="346" t="s">
        <v>24</v>
      </c>
      <c r="J2" s="347"/>
      <c r="L2" s="241" t="str">
        <f>'Input Data'!$B$16&amp;" at "&amp;'Input Data'!$B$19</f>
        <v>8/30/2019 at Lexington Catholic</v>
      </c>
      <c r="M2" s="242"/>
      <c r="N2" s="242"/>
      <c r="O2" s="242"/>
      <c r="P2" s="242"/>
      <c r="Q2" s="242"/>
      <c r="R2" s="242"/>
      <c r="S2" s="242"/>
      <c r="T2" s="242"/>
      <c r="U2" s="243"/>
    </row>
    <row r="3" spans="1:24" ht="17.25" customHeight="1" thickBot="1" x14ac:dyDescent="0.3">
      <c r="A3" s="330"/>
      <c r="B3" s="244"/>
      <c r="C3" s="244"/>
      <c r="D3" s="245"/>
      <c r="E3" s="246"/>
      <c r="F3" s="245"/>
      <c r="G3" s="246"/>
      <c r="H3" s="244"/>
      <c r="I3" s="245"/>
      <c r="J3" s="277"/>
      <c r="L3" s="247">
        <f>'Input Data'!$B$18</f>
        <v>0.75</v>
      </c>
      <c r="M3" s="248"/>
      <c r="N3" s="248"/>
      <c r="O3" s="248"/>
      <c r="P3" s="248"/>
      <c r="Q3" s="248"/>
      <c r="R3" s="248"/>
      <c r="S3" s="248"/>
      <c r="T3" s="248"/>
      <c r="U3" s="249"/>
    </row>
    <row r="4" spans="1:24" ht="17.25" customHeight="1" thickBot="1" x14ac:dyDescent="0.3">
      <c r="A4" s="331"/>
      <c r="B4" s="250"/>
      <c r="C4" s="250"/>
      <c r="D4" s="251"/>
      <c r="E4" s="252"/>
      <c r="F4" s="251"/>
      <c r="G4" s="252"/>
      <c r="H4" s="251"/>
      <c r="I4" s="251"/>
      <c r="J4" s="278"/>
      <c r="L4" s="7"/>
      <c r="M4" s="7"/>
      <c r="N4" s="7"/>
      <c r="O4" s="7"/>
      <c r="P4" s="7"/>
      <c r="Q4" s="7"/>
      <c r="R4" s="7"/>
      <c r="S4" s="7"/>
      <c r="T4" s="7"/>
      <c r="U4" s="7"/>
    </row>
    <row r="5" spans="1:24" ht="17.25" customHeight="1" thickBot="1" x14ac:dyDescent="0.3">
      <c r="A5" s="330"/>
      <c r="B5" s="244"/>
      <c r="C5" s="244"/>
      <c r="D5" s="245"/>
      <c r="E5" s="246"/>
      <c r="F5" s="245"/>
      <c r="G5" s="246"/>
      <c r="H5" s="244"/>
      <c r="I5" s="253"/>
      <c r="J5" s="277"/>
      <c r="L5" s="318" t="str">
        <f>'Input Data'!B22&amp;" Crew"</f>
        <v>CKFOA Crew</v>
      </c>
      <c r="M5" s="319"/>
      <c r="N5" s="319"/>
      <c r="O5" s="319"/>
      <c r="P5" s="319"/>
      <c r="Q5" s="319"/>
      <c r="R5" s="319"/>
      <c r="S5" s="319"/>
      <c r="T5" s="319"/>
      <c r="U5" s="320"/>
    </row>
    <row r="6" spans="1:24" ht="17.25" customHeight="1" x14ac:dyDescent="0.25">
      <c r="A6" s="332"/>
      <c r="B6" s="254"/>
      <c r="C6" s="254"/>
      <c r="D6" s="255"/>
      <c r="E6" s="256"/>
      <c r="F6" s="255"/>
      <c r="G6" s="256"/>
      <c r="H6" s="255"/>
      <c r="I6" s="255"/>
      <c r="J6" s="279"/>
      <c r="L6" s="229" t="str">
        <f>'Input Data'!A7</f>
        <v>Referee</v>
      </c>
      <c r="M6" s="230"/>
      <c r="N6" s="230"/>
      <c r="O6" s="230"/>
      <c r="P6" s="230"/>
      <c r="Q6" s="230" t="str">
        <f>'Input Data'!B7</f>
        <v>Joseph Ammerman</v>
      </c>
      <c r="R6" s="230"/>
      <c r="S6" s="230"/>
      <c r="T6" s="230"/>
      <c r="U6" s="231"/>
    </row>
    <row r="7" spans="1:24" ht="17.25" customHeight="1" x14ac:dyDescent="0.25">
      <c r="A7" s="331"/>
      <c r="B7" s="250"/>
      <c r="C7" s="250"/>
      <c r="D7" s="251"/>
      <c r="E7" s="252"/>
      <c r="F7" s="251"/>
      <c r="G7" s="252"/>
      <c r="H7" s="250"/>
      <c r="I7" s="258"/>
      <c r="J7" s="278"/>
      <c r="L7" s="327" t="str">
        <f>'Input Data'!A8</f>
        <v>Umpire</v>
      </c>
      <c r="M7" s="328"/>
      <c r="N7" s="328"/>
      <c r="O7" s="328"/>
      <c r="P7" s="328"/>
      <c r="Q7" s="328" t="str">
        <f>'Input Data'!B8</f>
        <v>Brandon Shields</v>
      </c>
      <c r="R7" s="328"/>
      <c r="S7" s="328"/>
      <c r="T7" s="328"/>
      <c r="U7" s="237"/>
    </row>
    <row r="8" spans="1:24" ht="17.25" customHeight="1" x14ac:dyDescent="0.25">
      <c r="A8" s="331"/>
      <c r="B8" s="250"/>
      <c r="C8" s="250"/>
      <c r="D8" s="251"/>
      <c r="E8" s="252"/>
      <c r="F8" s="251"/>
      <c r="G8" s="252"/>
      <c r="H8" s="251"/>
      <c r="I8" s="251"/>
      <c r="J8" s="278"/>
      <c r="L8" s="327" t="str">
        <f>'Input Data'!A9</f>
        <v>Head Linesman</v>
      </c>
      <c r="M8" s="328"/>
      <c r="N8" s="328"/>
      <c r="O8" s="328"/>
      <c r="P8" s="328"/>
      <c r="Q8" s="328" t="str">
        <f>'Input Data'!B9</f>
        <v>Aaron Haney</v>
      </c>
      <c r="R8" s="328"/>
      <c r="S8" s="328"/>
      <c r="T8" s="328"/>
      <c r="U8" s="237"/>
    </row>
    <row r="9" spans="1:24" ht="17.25" customHeight="1" x14ac:dyDescent="0.25">
      <c r="A9" s="330"/>
      <c r="B9" s="244"/>
      <c r="C9" s="244"/>
      <c r="D9" s="245"/>
      <c r="E9" s="246"/>
      <c r="F9" s="245"/>
      <c r="G9" s="246"/>
      <c r="H9" s="244"/>
      <c r="I9" s="253"/>
      <c r="J9" s="277"/>
      <c r="L9" s="327" t="str">
        <f>'Input Data'!A10</f>
        <v>Line Judge</v>
      </c>
      <c r="M9" s="329"/>
      <c r="N9" s="328"/>
      <c r="O9" s="328"/>
      <c r="P9" s="328"/>
      <c r="Q9" s="328" t="str">
        <f>'Input Data'!B10</f>
        <v>Shawn Overby</v>
      </c>
      <c r="R9" s="328"/>
      <c r="S9" s="328"/>
      <c r="T9" s="328"/>
      <c r="U9" s="237"/>
    </row>
    <row r="10" spans="1:24" ht="17.25" customHeight="1" x14ac:dyDescent="0.25">
      <c r="A10" s="332"/>
      <c r="B10" s="254"/>
      <c r="C10" s="254"/>
      <c r="D10" s="255"/>
      <c r="E10" s="256"/>
      <c r="F10" s="255"/>
      <c r="G10" s="256"/>
      <c r="H10" s="255"/>
      <c r="I10" s="255"/>
      <c r="J10" s="279"/>
      <c r="L10" s="327" t="str">
        <f>'Input Data'!A11</f>
        <v>Side Judge</v>
      </c>
      <c r="M10" s="328"/>
      <c r="N10" s="328"/>
      <c r="O10" s="328"/>
      <c r="P10" s="328"/>
      <c r="Q10" s="328" t="str">
        <f>'Input Data'!B11</f>
        <v>David Whitley</v>
      </c>
      <c r="R10" s="328"/>
      <c r="S10" s="328"/>
      <c r="T10" s="328"/>
      <c r="U10" s="237"/>
    </row>
    <row r="11" spans="1:24" ht="17.25" customHeight="1" x14ac:dyDescent="0.25">
      <c r="A11" s="331"/>
      <c r="B11" s="250"/>
      <c r="C11" s="250"/>
      <c r="D11" s="251"/>
      <c r="E11" s="252"/>
      <c r="F11" s="251"/>
      <c r="G11" s="252"/>
      <c r="H11" s="250"/>
      <c r="I11" s="258"/>
      <c r="J11" s="278"/>
      <c r="L11" s="327" t="str">
        <f>'Input Data'!A12</f>
        <v>Field Judge</v>
      </c>
      <c r="M11" s="329"/>
      <c r="N11" s="328"/>
      <c r="O11" s="328"/>
      <c r="P11" s="328"/>
      <c r="Q11" s="328" t="str">
        <f>'Input Data'!B12</f>
        <v>Chris Turley</v>
      </c>
      <c r="R11" s="328"/>
      <c r="S11" s="328"/>
      <c r="T11" s="328"/>
      <c r="U11" s="237"/>
    </row>
    <row r="12" spans="1:24" ht="17.25" customHeight="1" thickBot="1" x14ac:dyDescent="0.3">
      <c r="A12" s="331"/>
      <c r="B12" s="250"/>
      <c r="C12" s="250"/>
      <c r="D12" s="251"/>
      <c r="E12" s="252"/>
      <c r="F12" s="251"/>
      <c r="G12" s="252"/>
      <c r="H12" s="251"/>
      <c r="I12" s="251"/>
      <c r="J12" s="278"/>
      <c r="L12" s="232" t="str">
        <f>'Input Data'!A13</f>
        <v>Back Judge</v>
      </c>
      <c r="M12" s="234"/>
      <c r="N12" s="233"/>
      <c r="O12" s="233"/>
      <c r="P12" s="233"/>
      <c r="Q12" s="233" t="str">
        <f>'Input Data'!B13</f>
        <v>Jordan Gues</v>
      </c>
      <c r="R12" s="233"/>
      <c r="S12" s="233"/>
      <c r="T12" s="233"/>
      <c r="U12" s="235"/>
      <c r="X12" s="261"/>
    </row>
    <row r="13" spans="1:24" ht="17.25" customHeight="1" x14ac:dyDescent="0.25">
      <c r="A13" s="330"/>
      <c r="B13" s="244"/>
      <c r="C13" s="244"/>
      <c r="D13" s="245"/>
      <c r="E13" s="246"/>
      <c r="F13" s="245"/>
      <c r="G13" s="246"/>
      <c r="H13" s="244"/>
      <c r="I13" s="253"/>
      <c r="J13" s="277"/>
      <c r="L13" s="261"/>
      <c r="M13" s="261"/>
      <c r="N13" s="262"/>
      <c r="O13" s="261"/>
      <c r="P13" s="261"/>
      <c r="Q13" s="261"/>
      <c r="R13" s="261"/>
      <c r="S13" s="261"/>
      <c r="T13" s="261"/>
      <c r="U13" s="261"/>
    </row>
    <row r="14" spans="1:24" ht="17.25" customHeight="1" x14ac:dyDescent="0.25">
      <c r="A14" s="332"/>
      <c r="B14" s="254"/>
      <c r="C14" s="254"/>
      <c r="D14" s="255"/>
      <c r="E14" s="256"/>
      <c r="F14" s="255"/>
      <c r="G14" s="256"/>
      <c r="H14" s="255"/>
      <c r="I14" s="255"/>
      <c r="J14" s="279"/>
      <c r="K14" s="258"/>
      <c r="L14" s="60"/>
      <c r="M14" s="60"/>
      <c r="N14" s="4"/>
      <c r="O14" s="60"/>
      <c r="P14" s="60"/>
      <c r="Q14" s="60"/>
      <c r="R14" s="60"/>
      <c r="S14" s="60"/>
      <c r="T14" s="60"/>
      <c r="U14" s="60"/>
    </row>
    <row r="15" spans="1:24" ht="17.25" customHeight="1" x14ac:dyDescent="0.25">
      <c r="A15" s="331"/>
      <c r="B15" s="250"/>
      <c r="C15" s="250"/>
      <c r="D15" s="251"/>
      <c r="E15" s="252"/>
      <c r="F15" s="251"/>
      <c r="G15" s="252"/>
      <c r="H15" s="250"/>
      <c r="I15" s="258"/>
      <c r="J15" s="278"/>
      <c r="K15" s="258"/>
      <c r="L15" s="60"/>
      <c r="M15" s="60"/>
      <c r="N15" s="60"/>
      <c r="O15" s="60"/>
      <c r="P15" s="60"/>
      <c r="Q15" s="60"/>
      <c r="R15" s="60"/>
      <c r="S15" s="60"/>
      <c r="T15" s="60"/>
      <c r="U15" s="60"/>
    </row>
    <row r="16" spans="1:24" ht="17.25" customHeight="1" x14ac:dyDescent="0.3">
      <c r="A16" s="331"/>
      <c r="B16" s="250"/>
      <c r="C16" s="250"/>
      <c r="D16" s="251"/>
      <c r="E16" s="252"/>
      <c r="F16" s="251"/>
      <c r="G16" s="252"/>
      <c r="H16" s="251"/>
      <c r="I16" s="251"/>
      <c r="J16" s="278"/>
      <c r="L16" s="54"/>
      <c r="M16" s="54"/>
      <c r="N16" s="54"/>
      <c r="O16" s="54"/>
      <c r="P16" s="54"/>
      <c r="Q16" s="54"/>
      <c r="R16" s="54"/>
      <c r="S16" s="54"/>
      <c r="T16" s="54"/>
      <c r="U16" s="54"/>
    </row>
    <row r="17" spans="1:21" ht="17.25" customHeight="1" x14ac:dyDescent="0.3">
      <c r="A17" s="330"/>
      <c r="B17" s="244"/>
      <c r="C17" s="244"/>
      <c r="D17" s="245"/>
      <c r="E17" s="246"/>
      <c r="F17" s="245"/>
      <c r="G17" s="246"/>
      <c r="H17" s="244"/>
      <c r="I17" s="253"/>
      <c r="J17" s="277"/>
      <c r="L17" s="54"/>
      <c r="M17" s="54"/>
      <c r="N17" s="54"/>
      <c r="O17" s="54"/>
      <c r="P17" s="54"/>
      <c r="Q17" s="54"/>
      <c r="R17" s="54"/>
      <c r="S17" s="54"/>
      <c r="T17" s="54"/>
      <c r="U17" s="54"/>
    </row>
    <row r="18" spans="1:21" ht="17.25" customHeight="1" thickBot="1" x14ac:dyDescent="0.35">
      <c r="A18" s="332"/>
      <c r="B18" s="254"/>
      <c r="C18" s="254"/>
      <c r="D18" s="255"/>
      <c r="E18" s="256"/>
      <c r="F18" s="255"/>
      <c r="G18" s="256"/>
      <c r="H18" s="255"/>
      <c r="I18" s="255"/>
      <c r="J18" s="279"/>
      <c r="L18" s="54"/>
      <c r="M18" s="54"/>
      <c r="N18" s="54"/>
      <c r="O18" s="54"/>
      <c r="P18" s="54"/>
      <c r="Q18" s="54"/>
      <c r="R18" s="54"/>
      <c r="S18" s="54"/>
      <c r="T18" s="54"/>
      <c r="U18" s="54"/>
    </row>
    <row r="19" spans="1:21" ht="17.25" customHeight="1" x14ac:dyDescent="0.25">
      <c r="A19" s="331"/>
      <c r="B19" s="250"/>
      <c r="C19" s="250"/>
      <c r="D19" s="251"/>
      <c r="E19" s="252"/>
      <c r="F19" s="251"/>
      <c r="G19" s="252"/>
      <c r="H19" s="250"/>
      <c r="I19" s="258"/>
      <c r="J19" s="278"/>
      <c r="L19" s="147" t="s">
        <v>53</v>
      </c>
      <c r="M19" s="263"/>
      <c r="N19" s="263"/>
      <c r="O19" s="263"/>
      <c r="P19" s="263"/>
      <c r="Q19" s="263"/>
      <c r="R19" s="263"/>
      <c r="S19" s="263"/>
      <c r="T19" s="263"/>
      <c r="U19" s="264"/>
    </row>
    <row r="20" spans="1:21" ht="17.25" customHeight="1" x14ac:dyDescent="0.25">
      <c r="A20" s="331"/>
      <c r="B20" s="250"/>
      <c r="C20" s="250"/>
      <c r="D20" s="251"/>
      <c r="E20" s="252"/>
      <c r="F20" s="251"/>
      <c r="G20" s="252"/>
      <c r="H20" s="251"/>
      <c r="I20" s="251"/>
      <c r="J20" s="278"/>
      <c r="L20" s="265"/>
      <c r="M20" s="257"/>
      <c r="N20" s="266" t="s">
        <v>54</v>
      </c>
      <c r="O20" s="242"/>
      <c r="P20" s="266" t="s">
        <v>61</v>
      </c>
      <c r="Q20" s="242"/>
      <c r="R20" s="266" t="s">
        <v>55</v>
      </c>
      <c r="S20" s="266"/>
      <c r="T20" s="266" t="s">
        <v>21</v>
      </c>
      <c r="U20" s="267"/>
    </row>
    <row r="21" spans="1:21" ht="17.25" customHeight="1" x14ac:dyDescent="0.25">
      <c r="A21" s="330"/>
      <c r="B21" s="244"/>
      <c r="C21" s="244"/>
      <c r="D21" s="245"/>
      <c r="E21" s="246"/>
      <c r="F21" s="245"/>
      <c r="G21" s="246"/>
      <c r="H21" s="245"/>
      <c r="I21" s="245"/>
      <c r="J21" s="277"/>
      <c r="L21" s="268" t="s">
        <v>56</v>
      </c>
      <c r="M21" s="257"/>
      <c r="N21" s="269"/>
      <c r="O21" s="270"/>
      <c r="P21" s="269"/>
      <c r="Q21" s="270"/>
      <c r="R21" s="269"/>
      <c r="S21" s="148" t="s">
        <v>64</v>
      </c>
      <c r="T21" s="269"/>
      <c r="U21" s="271"/>
    </row>
    <row r="22" spans="1:21" ht="17.25" customHeight="1" thickBot="1" x14ac:dyDescent="0.3">
      <c r="A22" s="333"/>
      <c r="B22" s="280"/>
      <c r="C22" s="280"/>
      <c r="D22" s="281"/>
      <c r="E22" s="282"/>
      <c r="F22" s="281"/>
      <c r="G22" s="282"/>
      <c r="H22" s="281"/>
      <c r="I22" s="281"/>
      <c r="J22" s="283"/>
      <c r="L22" s="272" t="s">
        <v>57</v>
      </c>
      <c r="M22" s="259"/>
      <c r="N22" s="273"/>
      <c r="O22" s="274"/>
      <c r="P22" s="273"/>
      <c r="Q22" s="274"/>
      <c r="R22" s="273"/>
      <c r="S22" s="149" t="str">
        <f>S21</f>
        <v>I  O</v>
      </c>
      <c r="T22" s="273"/>
      <c r="U22" s="260"/>
    </row>
    <row r="23" spans="1:21" ht="27" customHeight="1" thickBot="1" x14ac:dyDescent="0.3">
      <c r="A23" s="258"/>
      <c r="B23" s="258"/>
      <c r="C23" s="258"/>
      <c r="D23" s="258"/>
      <c r="E23" s="258"/>
      <c r="F23" s="258"/>
      <c r="G23" s="258"/>
      <c r="H23" s="258"/>
    </row>
    <row r="24" spans="1:21" ht="17.25" customHeight="1" x14ac:dyDescent="0.25">
      <c r="A24" s="276" t="s">
        <v>19</v>
      </c>
      <c r="B24" s="334"/>
      <c r="C24" s="323"/>
      <c r="D24" s="323"/>
      <c r="E24" s="323"/>
      <c r="F24" s="323"/>
      <c r="G24" s="323"/>
      <c r="H24" s="323"/>
      <c r="I24" s="324"/>
      <c r="J24" s="325"/>
      <c r="L24" s="146" t="str">
        <f>'Input Data'!$B$34&amp;" at "&amp;'Input Data'!$B$32</f>
        <v>St. Xavier at Henry Clay</v>
      </c>
      <c r="M24" s="239"/>
      <c r="N24" s="239"/>
      <c r="O24" s="239"/>
      <c r="P24" s="239"/>
      <c r="Q24" s="239"/>
      <c r="R24" s="239"/>
      <c r="S24" s="239"/>
      <c r="T24" s="239"/>
      <c r="U24" s="240"/>
    </row>
    <row r="25" spans="1:21" ht="17.25" customHeight="1" x14ac:dyDescent="0.25">
      <c r="A25" s="326" t="s">
        <v>20</v>
      </c>
      <c r="B25" s="321" t="s">
        <v>4</v>
      </c>
      <c r="C25" s="321" t="s">
        <v>21</v>
      </c>
      <c r="D25" s="346" t="s">
        <v>22</v>
      </c>
      <c r="E25" s="346"/>
      <c r="F25" s="346" t="s">
        <v>99</v>
      </c>
      <c r="G25" s="346"/>
      <c r="H25" s="321" t="s">
        <v>23</v>
      </c>
      <c r="I25" s="346" t="s">
        <v>24</v>
      </c>
      <c r="J25" s="347"/>
      <c r="L25" s="241" t="str">
        <f>'Input Data'!$B$16&amp;" at "&amp;'Input Data'!$B$19</f>
        <v>8/30/2019 at Lexington Catholic</v>
      </c>
      <c r="M25" s="242"/>
      <c r="N25" s="242"/>
      <c r="O25" s="242"/>
      <c r="P25" s="242"/>
      <c r="Q25" s="242"/>
      <c r="R25" s="242"/>
      <c r="S25" s="242"/>
      <c r="T25" s="242"/>
      <c r="U25" s="243"/>
    </row>
    <row r="26" spans="1:21" ht="17.25" customHeight="1" thickBot="1" x14ac:dyDescent="0.3">
      <c r="A26" s="330"/>
      <c r="B26" s="244"/>
      <c r="C26" s="244"/>
      <c r="D26" s="245"/>
      <c r="E26" s="246"/>
      <c r="F26" s="245"/>
      <c r="G26" s="246"/>
      <c r="H26" s="244"/>
      <c r="I26" s="245"/>
      <c r="J26" s="277"/>
      <c r="L26" s="247">
        <f>'Input Data'!$B$18</f>
        <v>0.75</v>
      </c>
      <c r="M26" s="248"/>
      <c r="N26" s="248"/>
      <c r="O26" s="248"/>
      <c r="P26" s="248"/>
      <c r="Q26" s="248"/>
      <c r="R26" s="248"/>
      <c r="S26" s="248"/>
      <c r="T26" s="248"/>
      <c r="U26" s="249"/>
    </row>
    <row r="27" spans="1:21" ht="17.25" customHeight="1" thickBot="1" x14ac:dyDescent="0.3">
      <c r="A27" s="331"/>
      <c r="B27" s="250"/>
      <c r="C27" s="250"/>
      <c r="D27" s="251"/>
      <c r="E27" s="252"/>
      <c r="F27" s="251"/>
      <c r="G27" s="252"/>
      <c r="H27" s="251"/>
      <c r="I27" s="251"/>
      <c r="J27" s="278"/>
      <c r="L27" s="7"/>
      <c r="M27" s="7"/>
      <c r="N27" s="7"/>
      <c r="O27" s="7"/>
      <c r="P27" s="7"/>
      <c r="Q27" s="7"/>
      <c r="R27" s="7"/>
      <c r="S27" s="7"/>
      <c r="T27" s="7"/>
      <c r="U27" s="7"/>
    </row>
    <row r="28" spans="1:21" ht="17.25" customHeight="1" thickBot="1" x14ac:dyDescent="0.3">
      <c r="A28" s="330"/>
      <c r="B28" s="244"/>
      <c r="C28" s="244"/>
      <c r="D28" s="245"/>
      <c r="E28" s="246"/>
      <c r="F28" s="245"/>
      <c r="G28" s="246"/>
      <c r="H28" s="244"/>
      <c r="I28" s="253"/>
      <c r="J28" s="277"/>
      <c r="L28" s="318" t="s">
        <v>173</v>
      </c>
      <c r="M28" s="319"/>
      <c r="N28" s="319"/>
      <c r="O28" s="319"/>
      <c r="P28" s="319"/>
      <c r="Q28" s="319"/>
      <c r="R28" s="319"/>
      <c r="S28" s="319"/>
      <c r="T28" s="319"/>
      <c r="U28" s="320"/>
    </row>
    <row r="29" spans="1:21" ht="17.25" customHeight="1" x14ac:dyDescent="0.25">
      <c r="A29" s="331"/>
      <c r="B29" s="250"/>
      <c r="C29" s="250"/>
      <c r="D29" s="251"/>
      <c r="E29" s="252"/>
      <c r="F29" s="251"/>
      <c r="G29" s="252"/>
      <c r="H29" s="251"/>
      <c r="I29" s="251"/>
      <c r="J29" s="278"/>
      <c r="L29" s="229" t="str">
        <f>'Input Data'!A7</f>
        <v>Referee</v>
      </c>
      <c r="M29" s="230"/>
      <c r="N29" s="230"/>
      <c r="O29" s="230"/>
      <c r="P29" s="230"/>
      <c r="Q29" s="230" t="str">
        <f>'Input Data'!B7</f>
        <v>Joseph Ammerman</v>
      </c>
      <c r="R29" s="230"/>
      <c r="S29" s="230"/>
      <c r="T29" s="230"/>
      <c r="U29" s="231"/>
    </row>
    <row r="30" spans="1:21" ht="17.25" customHeight="1" x14ac:dyDescent="0.25">
      <c r="A30" s="330"/>
      <c r="B30" s="244"/>
      <c r="C30" s="244"/>
      <c r="D30" s="245"/>
      <c r="E30" s="246"/>
      <c r="F30" s="245"/>
      <c r="G30" s="246"/>
      <c r="H30" s="244"/>
      <c r="I30" s="253"/>
      <c r="J30" s="277"/>
      <c r="L30" s="327" t="str">
        <f>'Input Data'!A8</f>
        <v>Umpire</v>
      </c>
      <c r="M30" s="328"/>
      <c r="N30" s="328"/>
      <c r="O30" s="328"/>
      <c r="P30" s="328"/>
      <c r="Q30" s="328" t="str">
        <f>'Input Data'!B8</f>
        <v>Brandon Shields</v>
      </c>
      <c r="R30" s="328"/>
      <c r="S30" s="328"/>
      <c r="T30" s="328"/>
      <c r="U30" s="237"/>
    </row>
    <row r="31" spans="1:21" ht="17.25" customHeight="1" x14ac:dyDescent="0.25">
      <c r="A31" s="331"/>
      <c r="B31" s="250"/>
      <c r="C31" s="250"/>
      <c r="D31" s="251"/>
      <c r="E31" s="252"/>
      <c r="F31" s="251"/>
      <c r="G31" s="252"/>
      <c r="H31" s="251"/>
      <c r="I31" s="251"/>
      <c r="J31" s="278"/>
      <c r="L31" s="327" t="str">
        <f>'Input Data'!A9</f>
        <v>Head Linesman</v>
      </c>
      <c r="M31" s="328"/>
      <c r="N31" s="328"/>
      <c r="O31" s="328"/>
      <c r="P31" s="328"/>
      <c r="Q31" s="328" t="str">
        <f>'Input Data'!B9</f>
        <v>Aaron Haney</v>
      </c>
      <c r="R31" s="328"/>
      <c r="S31" s="328"/>
      <c r="T31" s="328"/>
      <c r="U31" s="237"/>
    </row>
    <row r="32" spans="1:21" ht="17.25" customHeight="1" x14ac:dyDescent="0.25">
      <c r="A32" s="330"/>
      <c r="B32" s="244"/>
      <c r="C32" s="244"/>
      <c r="D32" s="245"/>
      <c r="E32" s="246"/>
      <c r="F32" s="245"/>
      <c r="G32" s="246"/>
      <c r="H32" s="244"/>
      <c r="I32" s="253"/>
      <c r="J32" s="277"/>
      <c r="L32" s="327" t="str">
        <f>'Input Data'!A10</f>
        <v>Line Judge</v>
      </c>
      <c r="M32" s="329"/>
      <c r="N32" s="328"/>
      <c r="O32" s="328"/>
      <c r="P32" s="328"/>
      <c r="Q32" s="328" t="str">
        <f>'Input Data'!B10</f>
        <v>Shawn Overby</v>
      </c>
      <c r="R32" s="328"/>
      <c r="S32" s="328"/>
      <c r="T32" s="328"/>
      <c r="U32" s="237"/>
    </row>
    <row r="33" spans="1:23" ht="17.25" customHeight="1" x14ac:dyDescent="0.25">
      <c r="A33" s="331"/>
      <c r="B33" s="250"/>
      <c r="C33" s="250"/>
      <c r="D33" s="251"/>
      <c r="E33" s="252"/>
      <c r="F33" s="251"/>
      <c r="G33" s="252"/>
      <c r="H33" s="251"/>
      <c r="I33" s="251"/>
      <c r="J33" s="278"/>
      <c r="L33" s="327" t="str">
        <f>'Input Data'!A11</f>
        <v>Side Judge</v>
      </c>
      <c r="M33" s="329"/>
      <c r="N33" s="328"/>
      <c r="O33" s="328"/>
      <c r="P33" s="328"/>
      <c r="Q33" s="328" t="str">
        <f>'Input Data'!B11</f>
        <v>David Whitley</v>
      </c>
      <c r="R33" s="328"/>
      <c r="S33" s="328"/>
      <c r="T33" s="328"/>
      <c r="U33" s="237"/>
    </row>
    <row r="34" spans="1:23" ht="17.25" customHeight="1" x14ac:dyDescent="0.25">
      <c r="A34" s="330"/>
      <c r="B34" s="244"/>
      <c r="C34" s="244"/>
      <c r="D34" s="245"/>
      <c r="E34" s="246"/>
      <c r="F34" s="245"/>
      <c r="G34" s="246"/>
      <c r="H34" s="244"/>
      <c r="I34" s="253"/>
      <c r="J34" s="277"/>
      <c r="L34" s="327" t="str">
        <f>'Input Data'!A12</f>
        <v>Field Judge</v>
      </c>
      <c r="M34" s="329"/>
      <c r="N34" s="328"/>
      <c r="O34" s="328"/>
      <c r="P34" s="328"/>
      <c r="Q34" s="328" t="str">
        <f>'Input Data'!B12</f>
        <v>Chris Turley</v>
      </c>
      <c r="R34" s="328"/>
      <c r="S34" s="328"/>
      <c r="T34" s="328"/>
      <c r="U34" s="237"/>
    </row>
    <row r="35" spans="1:23" ht="17.25" customHeight="1" thickBot="1" x14ac:dyDescent="0.3">
      <c r="A35" s="331"/>
      <c r="B35" s="250"/>
      <c r="C35" s="250"/>
      <c r="D35" s="251"/>
      <c r="E35" s="252"/>
      <c r="F35" s="251"/>
      <c r="G35" s="252"/>
      <c r="H35" s="251"/>
      <c r="I35" s="251"/>
      <c r="J35" s="278"/>
      <c r="L35" s="232" t="str">
        <f>'Input Data'!A13</f>
        <v>Back Judge</v>
      </c>
      <c r="M35" s="234"/>
      <c r="N35" s="233"/>
      <c r="O35" s="233"/>
      <c r="P35" s="233"/>
      <c r="Q35" s="233" t="str">
        <f>'Input Data'!B13</f>
        <v>Jordan Gues</v>
      </c>
      <c r="R35" s="233"/>
      <c r="S35" s="233"/>
      <c r="T35" s="233"/>
      <c r="U35" s="235"/>
    </row>
    <row r="36" spans="1:23" ht="17.25" customHeight="1" x14ac:dyDescent="0.25">
      <c r="A36" s="330"/>
      <c r="B36" s="244"/>
      <c r="C36" s="244"/>
      <c r="D36" s="245"/>
      <c r="E36" s="246"/>
      <c r="F36" s="245"/>
      <c r="G36" s="246"/>
      <c r="H36" s="244"/>
      <c r="I36" s="253"/>
      <c r="J36" s="277"/>
      <c r="L36" s="261"/>
      <c r="M36" s="261"/>
      <c r="N36" s="262"/>
      <c r="O36" s="261"/>
      <c r="P36" s="261"/>
      <c r="Q36" s="261"/>
      <c r="R36" s="275"/>
      <c r="S36" s="261"/>
      <c r="T36" s="261"/>
      <c r="U36" s="261"/>
    </row>
    <row r="37" spans="1:23" ht="17.25" customHeight="1" x14ac:dyDescent="0.25">
      <c r="A37" s="331"/>
      <c r="B37" s="250"/>
      <c r="C37" s="250"/>
      <c r="D37" s="251"/>
      <c r="E37" s="252"/>
      <c r="F37" s="251"/>
      <c r="G37" s="252"/>
      <c r="H37" s="251"/>
      <c r="I37" s="251"/>
      <c r="J37" s="278"/>
      <c r="K37" s="258"/>
      <c r="L37" s="60"/>
      <c r="M37" s="60"/>
      <c r="N37" s="60"/>
      <c r="O37" s="60"/>
      <c r="P37" s="60"/>
      <c r="Q37" s="60"/>
      <c r="R37" s="60"/>
      <c r="S37" s="60"/>
      <c r="T37" s="60"/>
      <c r="U37" s="60"/>
    </row>
    <row r="38" spans="1:23" ht="17.25" customHeight="1" x14ac:dyDescent="0.25">
      <c r="A38" s="330"/>
      <c r="B38" s="244"/>
      <c r="C38" s="244"/>
      <c r="D38" s="245"/>
      <c r="E38" s="246"/>
      <c r="F38" s="245"/>
      <c r="G38" s="246"/>
      <c r="H38" s="244"/>
      <c r="I38" s="253"/>
      <c r="J38" s="277"/>
      <c r="K38" s="258"/>
      <c r="L38" s="60"/>
      <c r="M38" s="60"/>
      <c r="N38" s="60"/>
      <c r="O38" s="60"/>
      <c r="P38" s="60"/>
      <c r="Q38" s="60"/>
      <c r="R38" s="60"/>
      <c r="S38" s="60"/>
      <c r="T38" s="60"/>
      <c r="U38" s="60"/>
    </row>
    <row r="39" spans="1:23" ht="17.25" customHeight="1" x14ac:dyDescent="0.3">
      <c r="A39" s="331"/>
      <c r="B39" s="250"/>
      <c r="C39" s="250"/>
      <c r="D39" s="251"/>
      <c r="E39" s="252"/>
      <c r="F39" s="251"/>
      <c r="G39" s="252"/>
      <c r="H39" s="251"/>
      <c r="I39" s="251"/>
      <c r="J39" s="278"/>
      <c r="L39" s="54"/>
      <c r="M39" s="54"/>
      <c r="N39" s="54"/>
      <c r="O39" s="54"/>
      <c r="P39" s="54"/>
      <c r="Q39" s="54"/>
      <c r="R39" s="54"/>
      <c r="S39" s="54"/>
      <c r="T39" s="54"/>
      <c r="U39" s="54"/>
    </row>
    <row r="40" spans="1:23" ht="17.25" customHeight="1" x14ac:dyDescent="0.3">
      <c r="A40" s="330"/>
      <c r="B40" s="244"/>
      <c r="C40" s="244"/>
      <c r="D40" s="245"/>
      <c r="E40" s="246"/>
      <c r="F40" s="245"/>
      <c r="G40" s="246"/>
      <c r="H40" s="244"/>
      <c r="I40" s="253"/>
      <c r="J40" s="277"/>
      <c r="L40" s="54"/>
      <c r="M40" s="54"/>
      <c r="N40" s="54"/>
      <c r="O40" s="54"/>
      <c r="P40" s="54"/>
      <c r="Q40" s="54"/>
      <c r="R40" s="54"/>
      <c r="S40" s="54"/>
      <c r="T40" s="54"/>
      <c r="U40" s="54"/>
      <c r="W40" s="261"/>
    </row>
    <row r="41" spans="1:23" ht="17.25" customHeight="1" thickBot="1" x14ac:dyDescent="0.35">
      <c r="A41" s="331"/>
      <c r="B41" s="250"/>
      <c r="C41" s="250"/>
      <c r="D41" s="251"/>
      <c r="E41" s="252"/>
      <c r="F41" s="251"/>
      <c r="G41" s="252"/>
      <c r="H41" s="251"/>
      <c r="I41" s="251"/>
      <c r="J41" s="278"/>
      <c r="L41" s="54"/>
      <c r="M41" s="54"/>
      <c r="N41" s="54"/>
      <c r="O41" s="54"/>
      <c r="P41" s="54"/>
      <c r="Q41" s="54"/>
      <c r="R41" s="54"/>
      <c r="S41" s="54"/>
      <c r="T41" s="54"/>
      <c r="U41" s="54"/>
    </row>
    <row r="42" spans="1:23" ht="17.25" customHeight="1" x14ac:dyDescent="0.25">
      <c r="A42" s="330"/>
      <c r="B42" s="244"/>
      <c r="C42" s="244"/>
      <c r="D42" s="245"/>
      <c r="E42" s="246"/>
      <c r="F42" s="245"/>
      <c r="G42" s="246"/>
      <c r="H42" s="244"/>
      <c r="I42" s="253"/>
      <c r="J42" s="277"/>
      <c r="L42" s="147" t="s">
        <v>53</v>
      </c>
      <c r="M42" s="263"/>
      <c r="N42" s="263"/>
      <c r="O42" s="263"/>
      <c r="P42" s="263"/>
      <c r="Q42" s="263"/>
      <c r="R42" s="263"/>
      <c r="S42" s="263"/>
      <c r="T42" s="263"/>
      <c r="U42" s="264"/>
    </row>
    <row r="43" spans="1:23" ht="17.25" customHeight="1" x14ac:dyDescent="0.25">
      <c r="A43" s="331"/>
      <c r="B43" s="250"/>
      <c r="C43" s="250"/>
      <c r="D43" s="251"/>
      <c r="E43" s="252"/>
      <c r="F43" s="251"/>
      <c r="G43" s="252"/>
      <c r="H43" s="251"/>
      <c r="I43" s="251"/>
      <c r="J43" s="278"/>
      <c r="L43" s="265"/>
      <c r="M43" s="257"/>
      <c r="N43" s="266" t="s">
        <v>54</v>
      </c>
      <c r="O43" s="242"/>
      <c r="P43" s="266" t="s">
        <v>61</v>
      </c>
      <c r="Q43" s="242"/>
      <c r="R43" s="266" t="s">
        <v>55</v>
      </c>
      <c r="S43" s="266"/>
      <c r="T43" s="266" t="s">
        <v>21</v>
      </c>
      <c r="U43" s="267"/>
    </row>
    <row r="44" spans="1:23" ht="17.25" customHeight="1" x14ac:dyDescent="0.25">
      <c r="A44" s="330"/>
      <c r="B44" s="244"/>
      <c r="C44" s="244"/>
      <c r="D44" s="245"/>
      <c r="E44" s="246"/>
      <c r="F44" s="245"/>
      <c r="G44" s="246"/>
      <c r="H44" s="245"/>
      <c r="I44" s="245"/>
      <c r="J44" s="277"/>
      <c r="L44" s="268" t="s">
        <v>56</v>
      </c>
      <c r="M44" s="257"/>
      <c r="N44" s="269"/>
      <c r="O44" s="270"/>
      <c r="P44" s="269"/>
      <c r="Q44" s="270"/>
      <c r="R44" s="269"/>
      <c r="S44" s="148" t="str">
        <f>S21</f>
        <v>I  O</v>
      </c>
      <c r="T44" s="269"/>
      <c r="U44" s="271"/>
    </row>
    <row r="45" spans="1:23" ht="17.25" customHeight="1" thickBot="1" x14ac:dyDescent="0.3">
      <c r="A45" s="333"/>
      <c r="B45" s="280"/>
      <c r="C45" s="280"/>
      <c r="D45" s="281"/>
      <c r="E45" s="282"/>
      <c r="F45" s="281"/>
      <c r="G45" s="282"/>
      <c r="H45" s="281"/>
      <c r="I45" s="281"/>
      <c r="J45" s="283"/>
      <c r="L45" s="272" t="s">
        <v>57</v>
      </c>
      <c r="M45" s="259"/>
      <c r="N45" s="273"/>
      <c r="O45" s="274"/>
      <c r="P45" s="273"/>
      <c r="Q45" s="274"/>
      <c r="R45" s="273"/>
      <c r="S45" s="149" t="str">
        <f>S21</f>
        <v>I  O</v>
      </c>
      <c r="T45" s="273"/>
      <c r="U45" s="260"/>
    </row>
  </sheetData>
  <mergeCells count="6">
    <mergeCell ref="D25:E25"/>
    <mergeCell ref="F25:G25"/>
    <mergeCell ref="I25:J25"/>
    <mergeCell ref="D2:E2"/>
    <mergeCell ref="F2:G2"/>
    <mergeCell ref="I2:J2"/>
  </mergeCells>
  <phoneticPr fontId="2" type="noConversion"/>
  <printOptions horizontalCentered="1"/>
  <pageMargins left="2.35" right="0.15" top="0.15" bottom="2.35" header="0.27" footer="2.35"/>
  <pageSetup scale="76" orientation="portrait" verticalDpi="597" copies="4"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47"/>
  <sheetViews>
    <sheetView zoomScale="75" zoomScaleNormal="100" workbookViewId="0">
      <selection activeCell="AH44" sqref="AH44"/>
    </sheetView>
  </sheetViews>
  <sheetFormatPr defaultColWidth="9.140625" defaultRowHeight="15.75" x14ac:dyDescent="0.2"/>
  <cols>
    <col min="1" max="34" width="4.7109375" style="168" customWidth="1"/>
    <col min="35" max="16384" width="9.140625" style="168"/>
  </cols>
  <sheetData>
    <row r="1" spans="1:21" ht="18" customHeight="1" x14ac:dyDescent="0.2">
      <c r="A1" s="42" t="str">
        <f>"HOME:  "&amp;'Input Data'!B32</f>
        <v>HOME:  Henry Clay</v>
      </c>
      <c r="B1" s="166"/>
      <c r="C1" s="166"/>
      <c r="D1" s="166"/>
      <c r="E1" s="166"/>
      <c r="F1" s="166"/>
      <c r="G1" s="166" t="str">
        <f>"COLOR:  "&amp;'Input Data'!B33</f>
        <v>COLOR:  Blue</v>
      </c>
      <c r="H1" s="166"/>
      <c r="I1" s="166"/>
      <c r="J1" s="167"/>
      <c r="L1" s="42" t="str">
        <f>"VISITOR:  "&amp;'Input Data'!B34</f>
        <v>VISITOR:  St. Xavier</v>
      </c>
      <c r="M1" s="166"/>
      <c r="N1" s="166"/>
      <c r="O1" s="166"/>
      <c r="P1" s="166"/>
      <c r="Q1" s="166"/>
      <c r="R1" s="166" t="str">
        <f>"COLOR:  "&amp;'Input Data'!B35</f>
        <v>COLOR:  White</v>
      </c>
      <c r="S1" s="166"/>
      <c r="T1" s="166"/>
      <c r="U1" s="167"/>
    </row>
    <row r="2" spans="1:21" ht="18" customHeight="1" thickBot="1" x14ac:dyDescent="0.25">
      <c r="A2" s="165" t="str">
        <f>"COACH:  "&amp;'Input Data'!B26</f>
        <v>COACH:  Sam Simpson</v>
      </c>
      <c r="B2" s="169"/>
      <c r="C2" s="169"/>
      <c r="D2" s="169"/>
      <c r="E2" s="169"/>
      <c r="F2" s="169"/>
      <c r="G2" s="170"/>
      <c r="H2" s="169"/>
      <c r="I2" s="169"/>
      <c r="J2" s="171"/>
      <c r="L2" s="165" t="str">
        <f>"COACH:  "&amp;'Input Data'!B29</f>
        <v>COACH:  Kevin Wallace</v>
      </c>
      <c r="M2" s="169"/>
      <c r="N2" s="169"/>
      <c r="O2" s="169"/>
      <c r="P2" s="169"/>
      <c r="Q2" s="169"/>
      <c r="R2" s="170"/>
      <c r="S2" s="169"/>
      <c r="T2" s="169"/>
      <c r="U2" s="171"/>
    </row>
    <row r="3" spans="1:21" ht="11.25" customHeight="1" thickBot="1" x14ac:dyDescent="0.25"/>
    <row r="4" spans="1:21" ht="18" customHeight="1" thickBot="1" x14ac:dyDescent="0.25">
      <c r="A4" s="172" t="s">
        <v>27</v>
      </c>
      <c r="B4" s="173"/>
      <c r="C4" s="173"/>
      <c r="D4" s="173"/>
      <c r="E4" s="173"/>
      <c r="F4" s="174"/>
      <c r="G4" s="175" t="s">
        <v>28</v>
      </c>
      <c r="H4" s="175" t="s">
        <v>29</v>
      </c>
      <c r="I4" s="175" t="s">
        <v>30</v>
      </c>
      <c r="J4" s="176" t="s">
        <v>29</v>
      </c>
      <c r="L4" s="172" t="s">
        <v>27</v>
      </c>
      <c r="M4" s="173"/>
      <c r="N4" s="173"/>
      <c r="O4" s="173"/>
      <c r="P4" s="173"/>
      <c r="Q4" s="174"/>
      <c r="R4" s="175" t="s">
        <v>28</v>
      </c>
      <c r="S4" s="175" t="s">
        <v>29</v>
      </c>
      <c r="T4" s="175" t="s">
        <v>30</v>
      </c>
      <c r="U4" s="176" t="s">
        <v>29</v>
      </c>
    </row>
    <row r="5" spans="1:21" ht="18" customHeight="1" x14ac:dyDescent="0.2">
      <c r="A5" s="177"/>
      <c r="B5" s="178"/>
      <c r="C5" s="179"/>
      <c r="D5" s="180"/>
      <c r="E5" s="181"/>
      <c r="F5" s="182"/>
      <c r="G5" s="177"/>
      <c r="H5" s="181"/>
      <c r="I5" s="177"/>
      <c r="J5" s="181"/>
      <c r="L5" s="177"/>
      <c r="M5" s="178"/>
      <c r="N5" s="179"/>
      <c r="O5" s="180"/>
      <c r="P5" s="181"/>
      <c r="Q5" s="182"/>
      <c r="R5" s="177"/>
      <c r="S5" s="181"/>
      <c r="T5" s="177"/>
      <c r="U5" s="181"/>
    </row>
    <row r="6" spans="1:21" ht="18" customHeight="1" x14ac:dyDescent="0.2">
      <c r="A6" s="183"/>
      <c r="B6" s="184"/>
      <c r="C6" s="185"/>
      <c r="D6" s="186"/>
      <c r="E6" s="187"/>
      <c r="F6" s="182"/>
      <c r="G6" s="183"/>
      <c r="H6" s="187"/>
      <c r="I6" s="183"/>
      <c r="J6" s="187"/>
      <c r="L6" s="183"/>
      <c r="M6" s="184"/>
      <c r="N6" s="185"/>
      <c r="O6" s="186"/>
      <c r="P6" s="187"/>
      <c r="Q6" s="182"/>
      <c r="R6" s="183"/>
      <c r="S6" s="187"/>
      <c r="T6" s="183"/>
      <c r="U6" s="187"/>
    </row>
    <row r="7" spans="1:21" ht="18" customHeight="1" x14ac:dyDescent="0.2">
      <c r="A7" s="183"/>
      <c r="B7" s="184"/>
      <c r="C7" s="185"/>
      <c r="D7" s="185"/>
      <c r="E7" s="187"/>
      <c r="F7" s="182"/>
      <c r="G7" s="183"/>
      <c r="H7" s="187"/>
      <c r="I7" s="183"/>
      <c r="J7" s="187"/>
      <c r="L7" s="183"/>
      <c r="M7" s="182"/>
      <c r="N7" s="182"/>
      <c r="O7" s="182"/>
      <c r="P7" s="187"/>
      <c r="Q7" s="182"/>
      <c r="R7" s="183"/>
      <c r="S7" s="187"/>
      <c r="T7" s="183"/>
      <c r="U7" s="187"/>
    </row>
    <row r="8" spans="1:21" ht="18" customHeight="1" thickBot="1" x14ac:dyDescent="0.25">
      <c r="A8" s="188"/>
      <c r="B8" s="189"/>
      <c r="C8" s="190"/>
      <c r="D8" s="191"/>
      <c r="E8" s="192"/>
      <c r="F8" s="193"/>
      <c r="G8" s="188"/>
      <c r="H8" s="194"/>
      <c r="I8" s="188"/>
      <c r="J8" s="194"/>
      <c r="L8" s="188"/>
      <c r="M8" s="189"/>
      <c r="N8" s="190"/>
      <c r="O8" s="191"/>
      <c r="P8" s="194"/>
      <c r="Q8" s="193"/>
      <c r="R8" s="188"/>
      <c r="S8" s="194"/>
      <c r="T8" s="188"/>
      <c r="U8" s="194"/>
    </row>
    <row r="9" spans="1:21" ht="11.25" customHeight="1" thickBot="1" x14ac:dyDescent="0.25"/>
    <row r="10" spans="1:21" ht="18" customHeight="1" x14ac:dyDescent="0.2">
      <c r="A10" s="42" t="s">
        <v>4</v>
      </c>
      <c r="B10" s="166"/>
      <c r="C10" s="166"/>
      <c r="D10" s="195" t="s">
        <v>32</v>
      </c>
      <c r="E10" s="196"/>
      <c r="F10" s="197"/>
      <c r="G10" s="166"/>
      <c r="H10" s="195" t="s">
        <v>33</v>
      </c>
      <c r="I10" s="196"/>
      <c r="J10" s="198"/>
      <c r="L10" s="42" t="str">
        <f>A10</f>
        <v>Time</v>
      </c>
      <c r="M10" s="166"/>
      <c r="N10" s="166"/>
      <c r="O10" s="195" t="str">
        <f>D10</f>
        <v>First Half</v>
      </c>
      <c r="P10" s="196"/>
      <c r="Q10" s="197"/>
      <c r="R10" s="166"/>
      <c r="S10" s="195" t="str">
        <f t="shared" ref="P10:U11" si="0">H10</f>
        <v>Second Half</v>
      </c>
      <c r="T10" s="196"/>
      <c r="U10" s="198"/>
    </row>
    <row r="11" spans="1:21" ht="18" customHeight="1" x14ac:dyDescent="0.2">
      <c r="A11" s="164" t="s">
        <v>31</v>
      </c>
      <c r="B11" s="199"/>
      <c r="C11" s="199"/>
      <c r="D11" s="200">
        <v>1</v>
      </c>
      <c r="E11" s="201">
        <v>2</v>
      </c>
      <c r="F11" s="202">
        <v>3</v>
      </c>
      <c r="G11" s="203"/>
      <c r="H11" s="200">
        <v>1</v>
      </c>
      <c r="I11" s="201">
        <v>2</v>
      </c>
      <c r="J11" s="204">
        <v>3</v>
      </c>
      <c r="L11" s="164" t="str">
        <f>A11</f>
        <v>Outs</v>
      </c>
      <c r="M11" s="199"/>
      <c r="N11" s="199"/>
      <c r="O11" s="200">
        <f>D11</f>
        <v>1</v>
      </c>
      <c r="P11" s="201">
        <f t="shared" si="0"/>
        <v>2</v>
      </c>
      <c r="Q11" s="202">
        <f t="shared" si="0"/>
        <v>3</v>
      </c>
      <c r="R11" s="203"/>
      <c r="S11" s="200">
        <f t="shared" si="0"/>
        <v>1</v>
      </c>
      <c r="T11" s="201">
        <f t="shared" si="0"/>
        <v>2</v>
      </c>
      <c r="U11" s="204">
        <f t="shared" si="0"/>
        <v>3</v>
      </c>
    </row>
    <row r="12" spans="1:21" ht="11.25" customHeight="1" x14ac:dyDescent="0.2">
      <c r="A12" s="164"/>
      <c r="B12" s="199"/>
      <c r="C12" s="199"/>
      <c r="D12" s="203"/>
      <c r="E12" s="203"/>
      <c r="F12" s="203"/>
      <c r="G12" s="203"/>
      <c r="H12" s="203"/>
      <c r="I12" s="203"/>
      <c r="J12" s="205"/>
      <c r="L12" s="164"/>
      <c r="M12" s="199"/>
      <c r="N12" s="199"/>
      <c r="O12" s="199"/>
      <c r="P12" s="199"/>
      <c r="Q12" s="199"/>
      <c r="R12" s="199"/>
      <c r="S12" s="199"/>
      <c r="T12" s="199"/>
      <c r="U12" s="206"/>
    </row>
    <row r="13" spans="1:21" ht="18" customHeight="1" x14ac:dyDescent="0.2">
      <c r="A13" s="164" t="s">
        <v>34</v>
      </c>
      <c r="B13" s="199"/>
      <c r="C13" s="199"/>
      <c r="D13" s="207" t="s">
        <v>51</v>
      </c>
      <c r="E13" s="207" t="s">
        <v>51</v>
      </c>
      <c r="F13" s="207" t="s">
        <v>51</v>
      </c>
      <c r="G13" s="203"/>
      <c r="H13" s="207" t="s">
        <v>52</v>
      </c>
      <c r="I13" s="207" t="s">
        <v>52</v>
      </c>
      <c r="J13" s="208" t="s">
        <v>52</v>
      </c>
      <c r="L13" s="164" t="str">
        <f>A13</f>
        <v>Period</v>
      </c>
      <c r="M13" s="199"/>
      <c r="N13" s="199"/>
      <c r="O13" s="207" t="str">
        <f>D13</f>
        <v>1  2</v>
      </c>
      <c r="P13" s="207" t="str">
        <f t="shared" ref="P13:U13" si="1">E13</f>
        <v>1  2</v>
      </c>
      <c r="Q13" s="207" t="str">
        <f t="shared" si="1"/>
        <v>1  2</v>
      </c>
      <c r="R13" s="203"/>
      <c r="S13" s="207" t="str">
        <f t="shared" si="1"/>
        <v>3  4</v>
      </c>
      <c r="T13" s="207" t="str">
        <f t="shared" si="1"/>
        <v>3  4</v>
      </c>
      <c r="U13" s="208" t="str">
        <f t="shared" si="1"/>
        <v>3  4</v>
      </c>
    </row>
    <row r="14" spans="1:21" ht="18" customHeight="1" x14ac:dyDescent="0.2">
      <c r="A14" s="164" t="s">
        <v>4</v>
      </c>
      <c r="B14" s="199"/>
      <c r="C14" s="199"/>
      <c r="D14" s="209"/>
      <c r="E14" s="209"/>
      <c r="F14" s="209"/>
      <c r="G14" s="199"/>
      <c r="H14" s="209"/>
      <c r="I14" s="209"/>
      <c r="J14" s="210"/>
      <c r="L14" s="164" t="str">
        <f>A14</f>
        <v>Time</v>
      </c>
      <c r="M14" s="199"/>
      <c r="N14" s="199"/>
      <c r="O14" s="209"/>
      <c r="P14" s="209"/>
      <c r="Q14" s="209"/>
      <c r="R14" s="199"/>
      <c r="S14" s="209"/>
      <c r="T14" s="209"/>
      <c r="U14" s="210"/>
    </row>
    <row r="15" spans="1:21" ht="18" customHeight="1" thickBot="1" x14ac:dyDescent="0.25">
      <c r="A15" s="165" t="s">
        <v>35</v>
      </c>
      <c r="B15" s="169"/>
      <c r="C15" s="169"/>
      <c r="D15" s="211"/>
      <c r="E15" s="211"/>
      <c r="F15" s="211"/>
      <c r="G15" s="169"/>
      <c r="H15" s="211"/>
      <c r="I15" s="211"/>
      <c r="J15" s="212"/>
      <c r="L15" s="165" t="str">
        <f>A15</f>
        <v>Player #</v>
      </c>
      <c r="M15" s="169"/>
      <c r="N15" s="169"/>
      <c r="O15" s="211"/>
      <c r="P15" s="211"/>
      <c r="Q15" s="211"/>
      <c r="R15" s="169"/>
      <c r="S15" s="211"/>
      <c r="T15" s="211"/>
      <c r="U15" s="212"/>
    </row>
    <row r="16" spans="1:21" ht="11.25" customHeight="1" thickBot="1" x14ac:dyDescent="0.25"/>
    <row r="17" spans="1:21" ht="18" customHeight="1" x14ac:dyDescent="0.2">
      <c r="A17" s="213" t="s">
        <v>36</v>
      </c>
      <c r="B17" s="174"/>
      <c r="C17" s="174" t="s">
        <v>37</v>
      </c>
      <c r="D17" s="174" t="s">
        <v>38</v>
      </c>
      <c r="E17" s="174" t="s">
        <v>39</v>
      </c>
      <c r="F17" s="174" t="s">
        <v>30</v>
      </c>
      <c r="G17" s="174" t="s">
        <v>40</v>
      </c>
      <c r="H17" s="174" t="s">
        <v>41</v>
      </c>
      <c r="I17" s="174"/>
      <c r="J17" s="214"/>
      <c r="L17" s="215" t="str">
        <f>A17</f>
        <v>Toss:</v>
      </c>
      <c r="M17" s="179"/>
      <c r="N17" s="179" t="str">
        <f t="shared" ref="N17:S18" si="2">C17</f>
        <v>W</v>
      </c>
      <c r="O17" s="179" t="str">
        <f t="shared" si="2"/>
        <v>L</v>
      </c>
      <c r="P17" s="179" t="str">
        <f t="shared" si="2"/>
        <v>D</v>
      </c>
      <c r="Q17" s="179" t="str">
        <f t="shared" si="2"/>
        <v>K</v>
      </c>
      <c r="R17" s="179" t="str">
        <f t="shared" si="2"/>
        <v>R</v>
      </c>
      <c r="S17" s="179" t="str">
        <f t="shared" si="2"/>
        <v>Goal:</v>
      </c>
      <c r="T17" s="179"/>
      <c r="U17" s="216"/>
    </row>
    <row r="18" spans="1:21" ht="18" customHeight="1" thickBot="1" x14ac:dyDescent="0.25">
      <c r="A18" s="217" t="s">
        <v>42</v>
      </c>
      <c r="B18" s="190"/>
      <c r="C18" s="190" t="s">
        <v>37</v>
      </c>
      <c r="D18" s="190" t="s">
        <v>38</v>
      </c>
      <c r="E18" s="190"/>
      <c r="F18" s="190" t="s">
        <v>43</v>
      </c>
      <c r="G18" s="190"/>
      <c r="H18" s="190" t="s">
        <v>44</v>
      </c>
      <c r="I18" s="190"/>
      <c r="J18" s="218"/>
      <c r="L18" s="217" t="str">
        <f>A18</f>
        <v>OT:</v>
      </c>
      <c r="M18" s="190"/>
      <c r="N18" s="190" t="str">
        <f t="shared" si="2"/>
        <v>W</v>
      </c>
      <c r="O18" s="190" t="str">
        <f t="shared" si="2"/>
        <v>L</v>
      </c>
      <c r="P18" s="190"/>
      <c r="Q18" s="190" t="str">
        <f t="shared" si="2"/>
        <v>Odd</v>
      </c>
      <c r="R18" s="190"/>
      <c r="S18" s="190" t="str">
        <f t="shared" si="2"/>
        <v>Even</v>
      </c>
      <c r="T18" s="190"/>
      <c r="U18" s="218"/>
    </row>
    <row r="19" spans="1:21" ht="11.25" customHeight="1" thickBot="1" x14ac:dyDescent="0.25"/>
    <row r="20" spans="1:21" ht="18" customHeight="1" x14ac:dyDescent="0.2">
      <c r="A20" s="213" t="s">
        <v>18</v>
      </c>
      <c r="B20" s="174"/>
      <c r="C20" s="219"/>
      <c r="D20" s="220"/>
      <c r="E20" s="220"/>
      <c r="F20" s="220"/>
      <c r="G20" s="220"/>
      <c r="H20" s="220"/>
      <c r="I20" s="220"/>
      <c r="J20" s="214"/>
      <c r="L20" s="213" t="str">
        <f>A20</f>
        <v>Score</v>
      </c>
      <c r="M20" s="174"/>
      <c r="N20" s="219"/>
      <c r="O20" s="220"/>
      <c r="P20" s="220"/>
      <c r="Q20" s="220"/>
      <c r="R20" s="220"/>
      <c r="S20" s="220"/>
      <c r="T20" s="220"/>
      <c r="U20" s="214"/>
    </row>
    <row r="21" spans="1:21" ht="18" customHeight="1" thickBot="1" x14ac:dyDescent="0.25">
      <c r="A21" s="221"/>
      <c r="B21" s="182"/>
      <c r="C21" s="222"/>
      <c r="D21" s="223"/>
      <c r="E21" s="223"/>
      <c r="F21" s="223"/>
      <c r="G21" s="223"/>
      <c r="H21" s="223"/>
      <c r="I21" s="223"/>
      <c r="J21" s="224"/>
      <c r="L21" s="221"/>
      <c r="M21" s="182"/>
      <c r="N21" s="222"/>
      <c r="O21" s="223"/>
      <c r="P21" s="223"/>
      <c r="Q21" s="223"/>
      <c r="R21" s="223"/>
      <c r="S21" s="223"/>
      <c r="T21" s="223"/>
      <c r="U21" s="224"/>
    </row>
    <row r="22" spans="1:21" ht="18" customHeight="1" x14ac:dyDescent="0.2">
      <c r="A22" s="221" t="s">
        <v>4</v>
      </c>
      <c r="B22" s="182"/>
      <c r="C22" s="225"/>
      <c r="D22" s="226"/>
      <c r="E22" s="226"/>
      <c r="F22" s="226"/>
      <c r="G22" s="226"/>
      <c r="H22" s="226"/>
      <c r="I22" s="226"/>
      <c r="J22" s="227"/>
      <c r="L22" s="221" t="str">
        <f>A22</f>
        <v>Time</v>
      </c>
      <c r="M22" s="182"/>
      <c r="N22" s="225"/>
      <c r="O22" s="226"/>
      <c r="P22" s="226"/>
      <c r="Q22" s="226"/>
      <c r="R22" s="226"/>
      <c r="S22" s="226"/>
      <c r="T22" s="226"/>
      <c r="U22" s="227"/>
    </row>
    <row r="23" spans="1:21" ht="18" customHeight="1" thickBot="1" x14ac:dyDescent="0.25">
      <c r="A23" s="228"/>
      <c r="B23" s="193"/>
      <c r="C23" s="222"/>
      <c r="D23" s="223"/>
      <c r="E23" s="223"/>
      <c r="F23" s="223"/>
      <c r="G23" s="223"/>
      <c r="H23" s="223"/>
      <c r="I23" s="223"/>
      <c r="J23" s="224"/>
      <c r="L23" s="228"/>
      <c r="M23" s="193"/>
      <c r="N23" s="222"/>
      <c r="O23" s="223"/>
      <c r="P23" s="223"/>
      <c r="Q23" s="223"/>
      <c r="R23" s="223"/>
      <c r="S23" s="223"/>
      <c r="T23" s="223"/>
      <c r="U23" s="224"/>
    </row>
    <row r="24" spans="1:21" ht="27" customHeight="1" thickBot="1" x14ac:dyDescent="0.25"/>
    <row r="25" spans="1:21" ht="18" customHeight="1" x14ac:dyDescent="0.2">
      <c r="A25" s="42" t="str">
        <f>"HOME:  "&amp;'Input Data'!B32</f>
        <v>HOME:  Henry Clay</v>
      </c>
      <c r="B25" s="166"/>
      <c r="C25" s="166"/>
      <c r="D25" s="166"/>
      <c r="E25" s="166"/>
      <c r="F25" s="166"/>
      <c r="G25" s="166" t="str">
        <f>"COLOR:  "&amp;'Input Data'!B33</f>
        <v>COLOR:  Blue</v>
      </c>
      <c r="H25" s="166"/>
      <c r="I25" s="166"/>
      <c r="J25" s="167"/>
      <c r="L25" s="42" t="str">
        <f>"VISITOR:  "&amp;'Input Data'!B34</f>
        <v>VISITOR:  St. Xavier</v>
      </c>
      <c r="M25" s="166"/>
      <c r="N25" s="166"/>
      <c r="O25" s="166"/>
      <c r="P25" s="166"/>
      <c r="Q25" s="166"/>
      <c r="R25" s="166" t="str">
        <f>"COLOR:  "&amp;'Input Data'!B35</f>
        <v>COLOR:  White</v>
      </c>
      <c r="S25" s="166"/>
      <c r="T25" s="166"/>
      <c r="U25" s="167"/>
    </row>
    <row r="26" spans="1:21" ht="18" customHeight="1" thickBot="1" x14ac:dyDescent="0.25">
      <c r="A26" s="165" t="str">
        <f>"COACH:  "&amp;'Input Data'!B26</f>
        <v>COACH:  Sam Simpson</v>
      </c>
      <c r="B26" s="169"/>
      <c r="C26" s="169"/>
      <c r="D26" s="169"/>
      <c r="E26" s="169"/>
      <c r="F26" s="169"/>
      <c r="G26" s="170"/>
      <c r="H26" s="169"/>
      <c r="I26" s="169"/>
      <c r="J26" s="171"/>
      <c r="L26" s="165" t="str">
        <f>"COACH:  "&amp;'Input Data'!$B$29</f>
        <v>COACH:  Kevin Wallace</v>
      </c>
      <c r="M26" s="169"/>
      <c r="N26" s="169"/>
      <c r="O26" s="169"/>
      <c r="P26" s="169"/>
      <c r="Q26" s="169"/>
      <c r="R26" s="170"/>
      <c r="S26" s="169"/>
      <c r="T26" s="169"/>
      <c r="U26" s="171"/>
    </row>
    <row r="27" spans="1:21" ht="11.25" customHeight="1" thickBot="1" x14ac:dyDescent="0.25"/>
    <row r="28" spans="1:21" ht="18" customHeight="1" thickBot="1" x14ac:dyDescent="0.25">
      <c r="A28" s="172" t="s">
        <v>27</v>
      </c>
      <c r="B28" s="173"/>
      <c r="C28" s="173"/>
      <c r="D28" s="173"/>
      <c r="E28" s="173"/>
      <c r="F28" s="174"/>
      <c r="G28" s="175" t="s">
        <v>28</v>
      </c>
      <c r="H28" s="175" t="s">
        <v>29</v>
      </c>
      <c r="I28" s="175" t="s">
        <v>30</v>
      </c>
      <c r="J28" s="176" t="s">
        <v>29</v>
      </c>
      <c r="L28" s="172" t="s">
        <v>27</v>
      </c>
      <c r="M28" s="173"/>
      <c r="N28" s="173"/>
      <c r="O28" s="173"/>
      <c r="P28" s="173"/>
      <c r="Q28" s="174"/>
      <c r="R28" s="175" t="s">
        <v>28</v>
      </c>
      <c r="S28" s="175" t="s">
        <v>29</v>
      </c>
      <c r="T28" s="175" t="s">
        <v>30</v>
      </c>
      <c r="U28" s="176" t="s">
        <v>29</v>
      </c>
    </row>
    <row r="29" spans="1:21" ht="18" customHeight="1" x14ac:dyDescent="0.2">
      <c r="A29" s="177"/>
      <c r="B29" s="178"/>
      <c r="C29" s="179"/>
      <c r="D29" s="180"/>
      <c r="E29" s="181"/>
      <c r="F29" s="182"/>
      <c r="G29" s="177"/>
      <c r="H29" s="181"/>
      <c r="I29" s="177"/>
      <c r="J29" s="181"/>
      <c r="L29" s="177"/>
      <c r="M29" s="178"/>
      <c r="N29" s="179"/>
      <c r="O29" s="180"/>
      <c r="P29" s="181"/>
      <c r="Q29" s="182"/>
      <c r="R29" s="177"/>
      <c r="S29" s="181"/>
      <c r="T29" s="177"/>
      <c r="U29" s="181"/>
    </row>
    <row r="30" spans="1:21" ht="18" customHeight="1" x14ac:dyDescent="0.2">
      <c r="A30" s="183"/>
      <c r="B30" s="184"/>
      <c r="C30" s="185"/>
      <c r="D30" s="186"/>
      <c r="E30" s="187"/>
      <c r="F30" s="182"/>
      <c r="G30" s="183"/>
      <c r="H30" s="187"/>
      <c r="I30" s="183"/>
      <c r="J30" s="187"/>
      <c r="L30" s="183"/>
      <c r="M30" s="184"/>
      <c r="N30" s="185"/>
      <c r="O30" s="186"/>
      <c r="P30" s="187"/>
      <c r="Q30" s="182"/>
      <c r="R30" s="183"/>
      <c r="S30" s="187"/>
      <c r="T30" s="183"/>
      <c r="U30" s="187"/>
    </row>
    <row r="31" spans="1:21" ht="18" customHeight="1" x14ac:dyDescent="0.2">
      <c r="A31" s="183"/>
      <c r="B31" s="184"/>
      <c r="C31" s="185"/>
      <c r="D31" s="185"/>
      <c r="E31" s="187"/>
      <c r="F31" s="182"/>
      <c r="G31" s="183"/>
      <c r="H31" s="187"/>
      <c r="I31" s="183"/>
      <c r="J31" s="187"/>
      <c r="L31" s="183"/>
      <c r="M31" s="182"/>
      <c r="N31" s="182"/>
      <c r="O31" s="182"/>
      <c r="P31" s="187"/>
      <c r="Q31" s="182"/>
      <c r="R31" s="183"/>
      <c r="S31" s="187"/>
      <c r="T31" s="183"/>
      <c r="U31" s="187"/>
    </row>
    <row r="32" spans="1:21" ht="18" customHeight="1" thickBot="1" x14ac:dyDescent="0.25">
      <c r="A32" s="188"/>
      <c r="B32" s="189"/>
      <c r="C32" s="190"/>
      <c r="D32" s="191"/>
      <c r="E32" s="192"/>
      <c r="F32" s="193"/>
      <c r="G32" s="188"/>
      <c r="H32" s="194"/>
      <c r="I32" s="188"/>
      <c r="J32" s="194"/>
      <c r="L32" s="188"/>
      <c r="M32" s="189"/>
      <c r="N32" s="190"/>
      <c r="O32" s="191"/>
      <c r="P32" s="194"/>
      <c r="Q32" s="193"/>
      <c r="R32" s="188"/>
      <c r="S32" s="194"/>
      <c r="T32" s="188"/>
      <c r="U32" s="194"/>
    </row>
    <row r="33" spans="1:21" ht="11.25" customHeight="1" thickBot="1" x14ac:dyDescent="0.25"/>
    <row r="34" spans="1:21" ht="18" customHeight="1" x14ac:dyDescent="0.2">
      <c r="A34" s="42" t="s">
        <v>4</v>
      </c>
      <c r="B34" s="166"/>
      <c r="C34" s="166"/>
      <c r="D34" s="195" t="s">
        <v>32</v>
      </c>
      <c r="E34" s="196"/>
      <c r="F34" s="197"/>
      <c r="G34" s="166"/>
      <c r="H34" s="195" t="s">
        <v>33</v>
      </c>
      <c r="I34" s="196"/>
      <c r="J34" s="198"/>
      <c r="L34" s="42" t="str">
        <f>A34</f>
        <v>Time</v>
      </c>
      <c r="M34" s="166"/>
      <c r="N34" s="166"/>
      <c r="O34" s="195" t="str">
        <f>D34</f>
        <v>First Half</v>
      </c>
      <c r="P34" s="196"/>
      <c r="Q34" s="197"/>
      <c r="R34" s="166"/>
      <c r="S34" s="195" t="str">
        <f>H34</f>
        <v>Second Half</v>
      </c>
      <c r="T34" s="196"/>
      <c r="U34" s="198"/>
    </row>
    <row r="35" spans="1:21" ht="18" customHeight="1" x14ac:dyDescent="0.2">
      <c r="A35" s="164" t="s">
        <v>31</v>
      </c>
      <c r="B35" s="199"/>
      <c r="C35" s="199"/>
      <c r="D35" s="200">
        <v>1</v>
      </c>
      <c r="E35" s="201">
        <v>2</v>
      </c>
      <c r="F35" s="202">
        <v>3</v>
      </c>
      <c r="G35" s="203"/>
      <c r="H35" s="200">
        <v>1</v>
      </c>
      <c r="I35" s="201">
        <v>2</v>
      </c>
      <c r="J35" s="204">
        <v>3</v>
      </c>
      <c r="L35" s="164" t="str">
        <f>A35</f>
        <v>Outs</v>
      </c>
      <c r="M35" s="199"/>
      <c r="N35" s="199"/>
      <c r="O35" s="200">
        <f>D35</f>
        <v>1</v>
      </c>
      <c r="P35" s="201">
        <f>E35</f>
        <v>2</v>
      </c>
      <c r="Q35" s="202">
        <f>F35</f>
        <v>3</v>
      </c>
      <c r="R35" s="203"/>
      <c r="S35" s="200">
        <f>H35</f>
        <v>1</v>
      </c>
      <c r="T35" s="201">
        <f>I35</f>
        <v>2</v>
      </c>
      <c r="U35" s="204">
        <f>J35</f>
        <v>3</v>
      </c>
    </row>
    <row r="36" spans="1:21" ht="11.25" customHeight="1" x14ac:dyDescent="0.2">
      <c r="A36" s="164"/>
      <c r="B36" s="199"/>
      <c r="C36" s="199"/>
      <c r="D36" s="203"/>
      <c r="E36" s="203"/>
      <c r="F36" s="203"/>
      <c r="G36" s="203"/>
      <c r="H36" s="203"/>
      <c r="I36" s="203"/>
      <c r="J36" s="205"/>
      <c r="L36" s="164"/>
      <c r="M36" s="199"/>
      <c r="N36" s="199"/>
      <c r="O36" s="199"/>
      <c r="P36" s="199"/>
      <c r="Q36" s="199"/>
      <c r="R36" s="199"/>
      <c r="S36" s="199"/>
      <c r="T36" s="199"/>
      <c r="U36" s="206"/>
    </row>
    <row r="37" spans="1:21" ht="18" customHeight="1" x14ac:dyDescent="0.2">
      <c r="A37" s="164" t="s">
        <v>34</v>
      </c>
      <c r="B37" s="199"/>
      <c r="C37" s="199"/>
      <c r="D37" s="207" t="s">
        <v>51</v>
      </c>
      <c r="E37" s="207" t="s">
        <v>51</v>
      </c>
      <c r="F37" s="207" t="s">
        <v>51</v>
      </c>
      <c r="G37" s="203"/>
      <c r="H37" s="207" t="s">
        <v>52</v>
      </c>
      <c r="I37" s="207" t="s">
        <v>52</v>
      </c>
      <c r="J37" s="208" t="s">
        <v>52</v>
      </c>
      <c r="L37" s="164" t="str">
        <f>A37</f>
        <v>Period</v>
      </c>
      <c r="M37" s="199"/>
      <c r="N37" s="199"/>
      <c r="O37" s="207" t="str">
        <f>D37</f>
        <v>1  2</v>
      </c>
      <c r="P37" s="207" t="str">
        <f>E37</f>
        <v>1  2</v>
      </c>
      <c r="Q37" s="207" t="str">
        <f>F37</f>
        <v>1  2</v>
      </c>
      <c r="R37" s="203"/>
      <c r="S37" s="207" t="str">
        <f>H37</f>
        <v>3  4</v>
      </c>
      <c r="T37" s="207" t="str">
        <f>I37</f>
        <v>3  4</v>
      </c>
      <c r="U37" s="208" t="str">
        <f>J37</f>
        <v>3  4</v>
      </c>
    </row>
    <row r="38" spans="1:21" ht="18" customHeight="1" x14ac:dyDescent="0.2">
      <c r="A38" s="164" t="s">
        <v>4</v>
      </c>
      <c r="B38" s="199"/>
      <c r="C38" s="199"/>
      <c r="D38" s="209"/>
      <c r="E38" s="209"/>
      <c r="F38" s="209"/>
      <c r="G38" s="199"/>
      <c r="H38" s="209"/>
      <c r="I38" s="209"/>
      <c r="J38" s="210"/>
      <c r="L38" s="164" t="str">
        <f>A38</f>
        <v>Time</v>
      </c>
      <c r="M38" s="199"/>
      <c r="N38" s="199"/>
      <c r="O38" s="209"/>
      <c r="P38" s="209"/>
      <c r="Q38" s="209"/>
      <c r="R38" s="199"/>
      <c r="S38" s="209"/>
      <c r="T38" s="209"/>
      <c r="U38" s="210"/>
    </row>
    <row r="39" spans="1:21" ht="18" customHeight="1" thickBot="1" x14ac:dyDescent="0.25">
      <c r="A39" s="165" t="s">
        <v>35</v>
      </c>
      <c r="B39" s="169"/>
      <c r="C39" s="169"/>
      <c r="D39" s="211"/>
      <c r="E39" s="211"/>
      <c r="F39" s="211"/>
      <c r="G39" s="169"/>
      <c r="H39" s="211"/>
      <c r="I39" s="211"/>
      <c r="J39" s="212"/>
      <c r="L39" s="165" t="str">
        <f>A39</f>
        <v>Player #</v>
      </c>
      <c r="M39" s="169"/>
      <c r="N39" s="169"/>
      <c r="O39" s="211"/>
      <c r="P39" s="211"/>
      <c r="Q39" s="211"/>
      <c r="R39" s="169"/>
      <c r="S39" s="211"/>
      <c r="T39" s="211"/>
      <c r="U39" s="212"/>
    </row>
    <row r="40" spans="1:21" ht="11.25" customHeight="1" thickBot="1" x14ac:dyDescent="0.25"/>
    <row r="41" spans="1:21" ht="18" customHeight="1" x14ac:dyDescent="0.2">
      <c r="A41" s="213" t="s">
        <v>36</v>
      </c>
      <c r="B41" s="174"/>
      <c r="C41" s="174" t="s">
        <v>37</v>
      </c>
      <c r="D41" s="174" t="s">
        <v>38</v>
      </c>
      <c r="E41" s="174" t="s">
        <v>39</v>
      </c>
      <c r="F41" s="174" t="s">
        <v>30</v>
      </c>
      <c r="G41" s="174" t="s">
        <v>40</v>
      </c>
      <c r="H41" s="174" t="s">
        <v>41</v>
      </c>
      <c r="I41" s="174"/>
      <c r="J41" s="214"/>
      <c r="L41" s="215" t="str">
        <f>A41</f>
        <v>Toss:</v>
      </c>
      <c r="M41" s="179"/>
      <c r="N41" s="179" t="str">
        <f t="shared" ref="N41:S41" si="3">C41</f>
        <v>W</v>
      </c>
      <c r="O41" s="179" t="str">
        <f t="shared" si="3"/>
        <v>L</v>
      </c>
      <c r="P41" s="179" t="str">
        <f t="shared" si="3"/>
        <v>D</v>
      </c>
      <c r="Q41" s="179" t="str">
        <f t="shared" si="3"/>
        <v>K</v>
      </c>
      <c r="R41" s="179" t="str">
        <f t="shared" si="3"/>
        <v>R</v>
      </c>
      <c r="S41" s="179" t="str">
        <f t="shared" si="3"/>
        <v>Goal:</v>
      </c>
      <c r="T41" s="179"/>
      <c r="U41" s="216"/>
    </row>
    <row r="42" spans="1:21" ht="18" customHeight="1" thickBot="1" x14ac:dyDescent="0.25">
      <c r="A42" s="217" t="s">
        <v>42</v>
      </c>
      <c r="B42" s="190"/>
      <c r="C42" s="190" t="s">
        <v>37</v>
      </c>
      <c r="D42" s="190" t="s">
        <v>38</v>
      </c>
      <c r="E42" s="190"/>
      <c r="F42" s="190" t="s">
        <v>43</v>
      </c>
      <c r="G42" s="190"/>
      <c r="H42" s="190" t="s">
        <v>44</v>
      </c>
      <c r="I42" s="190"/>
      <c r="J42" s="218"/>
      <c r="L42" s="217" t="str">
        <f>A42</f>
        <v>OT:</v>
      </c>
      <c r="M42" s="190"/>
      <c r="N42" s="190" t="str">
        <f>C42</f>
        <v>W</v>
      </c>
      <c r="O42" s="190" t="str">
        <f>D42</f>
        <v>L</v>
      </c>
      <c r="P42" s="190"/>
      <c r="Q42" s="190" t="str">
        <f>F42</f>
        <v>Odd</v>
      </c>
      <c r="R42" s="190"/>
      <c r="S42" s="190" t="str">
        <f>H42</f>
        <v>Even</v>
      </c>
      <c r="T42" s="190"/>
      <c r="U42" s="218"/>
    </row>
    <row r="43" spans="1:21" ht="11.25" customHeight="1" thickBot="1" x14ac:dyDescent="0.25"/>
    <row r="44" spans="1:21" ht="18" customHeight="1" x14ac:dyDescent="0.2">
      <c r="A44" s="213" t="s">
        <v>18</v>
      </c>
      <c r="B44" s="174"/>
      <c r="C44" s="219"/>
      <c r="D44" s="220"/>
      <c r="E44" s="220"/>
      <c r="F44" s="220"/>
      <c r="G44" s="220"/>
      <c r="H44" s="220"/>
      <c r="I44" s="220"/>
      <c r="J44" s="214"/>
      <c r="L44" s="213" t="str">
        <f>A44</f>
        <v>Score</v>
      </c>
      <c r="M44" s="174"/>
      <c r="N44" s="219"/>
      <c r="O44" s="220"/>
      <c r="P44" s="220"/>
      <c r="Q44" s="220"/>
      <c r="R44" s="220"/>
      <c r="S44" s="220"/>
      <c r="T44" s="220"/>
      <c r="U44" s="214"/>
    </row>
    <row r="45" spans="1:21" ht="18" customHeight="1" thickBot="1" x14ac:dyDescent="0.25">
      <c r="A45" s="221"/>
      <c r="B45" s="182"/>
      <c r="C45" s="222"/>
      <c r="D45" s="223"/>
      <c r="E45" s="223"/>
      <c r="F45" s="223"/>
      <c r="G45" s="223"/>
      <c r="H45" s="223"/>
      <c r="I45" s="223"/>
      <c r="J45" s="224"/>
      <c r="L45" s="221"/>
      <c r="M45" s="182"/>
      <c r="N45" s="222"/>
      <c r="O45" s="223"/>
      <c r="P45" s="223"/>
      <c r="Q45" s="223"/>
      <c r="R45" s="223"/>
      <c r="S45" s="223"/>
      <c r="T45" s="223"/>
      <c r="U45" s="224"/>
    </row>
    <row r="46" spans="1:21" ht="18" customHeight="1" x14ac:dyDescent="0.2">
      <c r="A46" s="221" t="s">
        <v>4</v>
      </c>
      <c r="B46" s="182"/>
      <c r="C46" s="225"/>
      <c r="D46" s="226"/>
      <c r="E46" s="226"/>
      <c r="F46" s="226"/>
      <c r="G46" s="226"/>
      <c r="H46" s="226"/>
      <c r="I46" s="226"/>
      <c r="J46" s="227"/>
      <c r="L46" s="221" t="str">
        <f>A46</f>
        <v>Time</v>
      </c>
      <c r="M46" s="182"/>
      <c r="N46" s="225"/>
      <c r="O46" s="226"/>
      <c r="P46" s="226"/>
      <c r="Q46" s="226"/>
      <c r="R46" s="226"/>
      <c r="S46" s="226"/>
      <c r="T46" s="226"/>
      <c r="U46" s="227"/>
    </row>
    <row r="47" spans="1:21" ht="18" customHeight="1" thickBot="1" x14ac:dyDescent="0.25">
      <c r="A47" s="228"/>
      <c r="B47" s="193"/>
      <c r="C47" s="222"/>
      <c r="D47" s="223"/>
      <c r="E47" s="223"/>
      <c r="F47" s="223"/>
      <c r="G47" s="223"/>
      <c r="H47" s="223"/>
      <c r="I47" s="223"/>
      <c r="J47" s="224"/>
      <c r="L47" s="228"/>
      <c r="M47" s="193"/>
      <c r="N47" s="222"/>
      <c r="O47" s="223"/>
      <c r="P47" s="223"/>
      <c r="Q47" s="223"/>
      <c r="R47" s="223"/>
      <c r="S47" s="223"/>
      <c r="T47" s="223"/>
      <c r="U47" s="224"/>
    </row>
  </sheetData>
  <phoneticPr fontId="2" type="noConversion"/>
  <printOptions horizontalCentered="1"/>
  <pageMargins left="0.15" right="2.35" top="0.15" bottom="2.35" header="0.27" footer="2.33"/>
  <pageSetup scale="78" orientation="portrait" verticalDpi="597" copies="4"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C51:T64"/>
  <sheetViews>
    <sheetView topLeftCell="A13" zoomScale="70" zoomScaleNormal="70" workbookViewId="0">
      <selection activeCell="AD57" sqref="AD57"/>
    </sheetView>
  </sheetViews>
  <sheetFormatPr defaultColWidth="8.85546875" defaultRowHeight="12.75" x14ac:dyDescent="0.2"/>
  <cols>
    <col min="1" max="1" width="7.140625" style="4" customWidth="1"/>
    <col min="2" max="2" width="6.85546875" style="4" customWidth="1"/>
    <col min="3" max="16384" width="8.85546875" style="4"/>
  </cols>
  <sheetData>
    <row r="51" spans="3:20" ht="20.25" x14ac:dyDescent="0.3">
      <c r="C51" s="286" t="str">
        <f>'Input Data'!B22&amp;" Football Officiating Crew"</f>
        <v>CKFOA Football Officiating Crew</v>
      </c>
      <c r="D51" s="287"/>
      <c r="E51" s="288"/>
      <c r="F51" s="289"/>
      <c r="G51" s="289"/>
      <c r="H51" s="289"/>
      <c r="I51" s="288"/>
      <c r="J51" s="289"/>
      <c r="K51" s="289"/>
      <c r="L51" s="288"/>
      <c r="M51" s="288"/>
      <c r="N51" s="288"/>
      <c r="O51" s="288"/>
      <c r="P51" s="288"/>
      <c r="Q51" s="288"/>
      <c r="R51" s="288"/>
      <c r="S51" s="288"/>
      <c r="T51" s="290"/>
    </row>
    <row r="52" spans="3:20" ht="23.25" x14ac:dyDescent="0.35">
      <c r="C52" s="82" t="str">
        <f>'Input Data'!B27&amp;" "&amp;'Input Data'!B28&amp;" at "&amp;'Input Data'!B24&amp;" "&amp;'Input Data'!B25</f>
        <v>Saint Xavier Tigers at Henry Clay  Blue Devils</v>
      </c>
      <c r="D52" s="291"/>
      <c r="E52" s="292"/>
      <c r="F52" s="292"/>
      <c r="G52" s="292"/>
      <c r="H52" s="292"/>
      <c r="I52" s="292"/>
      <c r="J52" s="292"/>
      <c r="K52" s="292"/>
      <c r="L52" s="292"/>
      <c r="M52" s="293"/>
      <c r="N52" s="293"/>
      <c r="O52" s="293"/>
      <c r="P52" s="293"/>
      <c r="Q52" s="293"/>
      <c r="R52" s="293"/>
      <c r="S52" s="293"/>
      <c r="T52" s="294"/>
    </row>
    <row r="53" spans="3:20" ht="23.25" x14ac:dyDescent="0.35">
      <c r="C53" s="82"/>
      <c r="D53" s="291"/>
      <c r="E53" s="292"/>
      <c r="F53" s="292"/>
      <c r="G53" s="292"/>
      <c r="H53" s="292"/>
      <c r="I53" s="292"/>
      <c r="J53" s="292"/>
      <c r="K53" s="292"/>
      <c r="L53" s="292"/>
      <c r="M53" s="293"/>
      <c r="N53" s="293"/>
      <c r="O53" s="293"/>
      <c r="P53" s="293"/>
      <c r="Q53" s="293"/>
      <c r="R53" s="293"/>
      <c r="S53" s="293"/>
      <c r="T53" s="294"/>
    </row>
    <row r="54" spans="3:20" ht="23.25" x14ac:dyDescent="0.35">
      <c r="C54" s="295" t="str">
        <f>'Input Data'!B17&amp;", "&amp;'Input Data'!B16&amp;"     "&amp;'Input Data'!B19&amp;"   "&amp;'Input Data'!B20</f>
        <v>Friday, 8/30/2019     Lexington Catholic   Henry Clay</v>
      </c>
      <c r="D54" s="291"/>
      <c r="E54" s="292"/>
      <c r="F54" s="292"/>
      <c r="G54" s="292"/>
      <c r="H54" s="292"/>
      <c r="I54" s="292"/>
      <c r="J54" s="292"/>
      <c r="K54" s="292"/>
      <c r="L54" s="292"/>
      <c r="M54" s="293"/>
      <c r="N54" s="293"/>
      <c r="O54" s="293"/>
      <c r="P54" s="293"/>
      <c r="Q54" s="293"/>
      <c r="R54" s="293"/>
      <c r="S54" s="293"/>
      <c r="T54" s="294"/>
    </row>
    <row r="55" spans="3:20" ht="23.25" x14ac:dyDescent="0.35">
      <c r="C55" s="296"/>
      <c r="D55" s="297"/>
      <c r="E55" s="297"/>
      <c r="F55" s="297"/>
      <c r="G55" s="297"/>
      <c r="H55" s="145" t="str">
        <f>'Input Data'!A7</f>
        <v>Referee</v>
      </c>
      <c r="I55" s="145"/>
      <c r="J55" s="145"/>
      <c r="K55" s="335"/>
      <c r="L55" s="145"/>
      <c r="M55" s="145" t="str">
        <f>'Input Data'!B7</f>
        <v>Joseph Ammerman</v>
      </c>
      <c r="N55" s="335"/>
      <c r="O55" s="336"/>
      <c r="P55" s="298"/>
      <c r="Q55" s="298"/>
      <c r="R55" s="298"/>
      <c r="S55" s="298"/>
      <c r="T55" s="299"/>
    </row>
    <row r="56" spans="3:20" ht="23.25" x14ac:dyDescent="0.35">
      <c r="C56" s="300"/>
      <c r="D56" s="301"/>
      <c r="E56" s="302"/>
      <c r="F56" s="302"/>
      <c r="G56" s="302"/>
      <c r="H56" s="20" t="str">
        <f>'Input Data'!A8</f>
        <v>Umpire</v>
      </c>
      <c r="I56" s="20"/>
      <c r="J56" s="20"/>
      <c r="K56" s="337"/>
      <c r="L56" s="20"/>
      <c r="M56" s="20" t="str">
        <f>'Input Data'!B8</f>
        <v>Brandon Shields</v>
      </c>
      <c r="N56" s="337"/>
      <c r="O56" s="338"/>
      <c r="P56" s="62"/>
      <c r="Q56" s="62"/>
      <c r="R56" s="62"/>
      <c r="S56" s="62"/>
      <c r="T56" s="303"/>
    </row>
    <row r="57" spans="3:20" ht="23.25" x14ac:dyDescent="0.35">
      <c r="C57" s="300"/>
      <c r="D57" s="301"/>
      <c r="E57" s="302"/>
      <c r="F57" s="302"/>
      <c r="G57" s="302"/>
      <c r="H57" s="20" t="str">
        <f>'Input Data'!A9</f>
        <v>Head Linesman</v>
      </c>
      <c r="I57" s="20"/>
      <c r="J57" s="20"/>
      <c r="K57" s="337"/>
      <c r="L57" s="20"/>
      <c r="M57" s="20" t="str">
        <f>'Input Data'!B9</f>
        <v>Aaron Haney</v>
      </c>
      <c r="N57" s="337"/>
      <c r="O57" s="338"/>
      <c r="P57" s="62"/>
      <c r="Q57" s="62"/>
      <c r="R57" s="62"/>
      <c r="S57" s="62"/>
      <c r="T57" s="303"/>
    </row>
    <row r="58" spans="3:20" ht="23.25" x14ac:dyDescent="0.35">
      <c r="C58" s="300"/>
      <c r="D58" s="301"/>
      <c r="E58" s="302"/>
      <c r="F58" s="302"/>
      <c r="G58" s="302"/>
      <c r="H58" s="20" t="str">
        <f>'Input Data'!A10</f>
        <v>Line Judge</v>
      </c>
      <c r="I58" s="20"/>
      <c r="J58" s="20"/>
      <c r="K58" s="337"/>
      <c r="L58" s="20"/>
      <c r="M58" s="20" t="str">
        <f>'Input Data'!B10</f>
        <v>Shawn Overby</v>
      </c>
      <c r="N58" s="337"/>
      <c r="O58" s="338"/>
      <c r="P58" s="62"/>
      <c r="Q58" s="62"/>
      <c r="R58" s="62"/>
      <c r="S58" s="62"/>
      <c r="T58" s="303"/>
    </row>
    <row r="59" spans="3:20" ht="23.25" x14ac:dyDescent="0.35">
      <c r="C59" s="300"/>
      <c r="D59" s="301"/>
      <c r="E59" s="302"/>
      <c r="F59" s="302"/>
      <c r="G59" s="302"/>
      <c r="H59" s="20" t="str">
        <f>'Input Data'!A11</f>
        <v>Side Judge</v>
      </c>
      <c r="I59" s="20"/>
      <c r="J59" s="20"/>
      <c r="K59" s="337"/>
      <c r="L59" s="20"/>
      <c r="M59" s="20" t="str">
        <f>'Input Data'!B11</f>
        <v>David Whitley</v>
      </c>
      <c r="N59" s="337"/>
      <c r="O59" s="20"/>
      <c r="P59" s="62"/>
      <c r="Q59" s="62"/>
      <c r="R59" s="62"/>
      <c r="S59" s="62"/>
      <c r="T59" s="303"/>
    </row>
    <row r="60" spans="3:20" ht="23.25" x14ac:dyDescent="0.35">
      <c r="C60" s="300"/>
      <c r="D60" s="301"/>
      <c r="E60" s="302"/>
      <c r="F60" s="302"/>
      <c r="G60" s="302"/>
      <c r="H60" s="20" t="str">
        <f>'Input Data'!A12</f>
        <v>Field Judge</v>
      </c>
      <c r="I60" s="20"/>
      <c r="J60" s="20"/>
      <c r="K60" s="337"/>
      <c r="L60" s="20"/>
      <c r="M60" s="20" t="str">
        <f>'Input Data'!B12</f>
        <v>Chris Turley</v>
      </c>
      <c r="N60" s="337"/>
      <c r="O60" s="236"/>
      <c r="P60" s="62"/>
      <c r="Q60" s="62"/>
      <c r="R60" s="304"/>
      <c r="S60" s="62"/>
      <c r="T60" s="303"/>
    </row>
    <row r="61" spans="3:20" ht="23.25" x14ac:dyDescent="0.35">
      <c r="C61" s="305"/>
      <c r="D61" s="306"/>
      <c r="E61" s="306"/>
      <c r="F61" s="306"/>
      <c r="G61" s="306"/>
      <c r="H61" s="64" t="str">
        <f>'Input Data'!A13</f>
        <v>Back Judge</v>
      </c>
      <c r="I61" s="64"/>
      <c r="J61" s="64"/>
      <c r="K61" s="339"/>
      <c r="L61" s="64"/>
      <c r="M61" s="64" t="str">
        <f>'Input Data'!B13</f>
        <v>Jordan Gues</v>
      </c>
      <c r="N61" s="339"/>
      <c r="O61" s="64"/>
      <c r="P61" s="307"/>
      <c r="Q61" s="307"/>
      <c r="R61" s="307"/>
      <c r="S61" s="307"/>
      <c r="T61" s="308"/>
    </row>
    <row r="64" spans="3:20" ht="23.25" x14ac:dyDescent="0.35">
      <c r="O64" s="302"/>
    </row>
  </sheetData>
  <printOptions horizontalCentered="1"/>
  <pageMargins left="0.25" right="0.25" top="0.25" bottom="0.25" header="0.3" footer="0.3"/>
  <pageSetup scale="64" orientation="landscape" verticalDpi="597"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2ADFB-CBB7-4F90-A59C-2348D1CA9B27}">
  <sheetPr>
    <pageSetUpPr fitToPage="1"/>
  </sheetPr>
  <dimension ref="A2:B27"/>
  <sheetViews>
    <sheetView workbookViewId="0">
      <selection activeCell="F5" sqref="F5"/>
    </sheetView>
  </sheetViews>
  <sheetFormatPr defaultRowHeight="12.75" x14ac:dyDescent="0.2"/>
  <cols>
    <col min="1" max="1" width="50.7109375" customWidth="1"/>
    <col min="2" max="2" width="52.42578125" customWidth="1"/>
  </cols>
  <sheetData>
    <row r="2" spans="1:2" ht="39.950000000000003" customHeight="1" x14ac:dyDescent="0.35">
      <c r="A2" s="355" t="s">
        <v>174</v>
      </c>
      <c r="B2" s="355"/>
    </row>
    <row r="3" spans="1:2" ht="39.950000000000003" customHeight="1" thickBot="1" x14ac:dyDescent="0.25">
      <c r="A3" s="354" t="s">
        <v>175</v>
      </c>
      <c r="B3" s="354"/>
    </row>
    <row r="4" spans="1:2" ht="20.25" customHeight="1" thickBot="1" x14ac:dyDescent="0.25">
      <c r="A4" s="348" t="s">
        <v>157</v>
      </c>
      <c r="B4" s="349"/>
    </row>
    <row r="5" spans="1:2" ht="21" customHeight="1" thickBot="1" x14ac:dyDescent="0.25">
      <c r="A5" s="350" t="s">
        <v>158</v>
      </c>
      <c r="B5" s="351"/>
    </row>
    <row r="6" spans="1:2" ht="33.75" customHeight="1" thickBot="1" x14ac:dyDescent="0.25">
      <c r="A6" s="348" t="s">
        <v>159</v>
      </c>
      <c r="B6" s="349"/>
    </row>
    <row r="7" spans="1:2" ht="19.5" customHeight="1" thickBot="1" x14ac:dyDescent="0.25">
      <c r="A7" s="350" t="s">
        <v>160</v>
      </c>
      <c r="B7" s="351"/>
    </row>
    <row r="8" spans="1:2" ht="21" customHeight="1" thickBot="1" x14ac:dyDescent="0.25">
      <c r="A8" s="348" t="s">
        <v>161</v>
      </c>
      <c r="B8" s="349"/>
    </row>
    <row r="9" spans="1:2" ht="51" customHeight="1" thickBot="1" x14ac:dyDescent="0.25">
      <c r="A9" s="350" t="s">
        <v>162</v>
      </c>
      <c r="B9" s="351"/>
    </row>
    <row r="10" spans="1:2" ht="36.75" customHeight="1" thickBot="1" x14ac:dyDescent="0.25">
      <c r="A10" s="365" t="s">
        <v>163</v>
      </c>
      <c r="B10" s="366"/>
    </row>
    <row r="11" spans="1:2" ht="21" customHeight="1" x14ac:dyDescent="0.2">
      <c r="A11" s="363" t="s">
        <v>151</v>
      </c>
      <c r="B11" s="364"/>
    </row>
    <row r="12" spans="1:2" ht="18.75" customHeight="1" x14ac:dyDescent="0.2">
      <c r="A12" s="309" t="s">
        <v>147</v>
      </c>
      <c r="B12" s="310" t="s">
        <v>146</v>
      </c>
    </row>
    <row r="13" spans="1:2" ht="93" customHeight="1" x14ac:dyDescent="0.2">
      <c r="A13" s="311" t="s">
        <v>152</v>
      </c>
      <c r="B13" s="312" t="s">
        <v>153</v>
      </c>
    </row>
    <row r="14" spans="1:2" ht="29.25" customHeight="1" x14ac:dyDescent="0.2">
      <c r="A14" s="313" t="s">
        <v>156</v>
      </c>
      <c r="B14" s="314" t="s">
        <v>169</v>
      </c>
    </row>
    <row r="15" spans="1:2" ht="81.75" customHeight="1" x14ac:dyDescent="0.2">
      <c r="A15" s="311" t="s">
        <v>154</v>
      </c>
      <c r="B15" s="315" t="s">
        <v>155</v>
      </c>
    </row>
    <row r="16" spans="1:2" ht="21" customHeight="1" x14ac:dyDescent="0.2">
      <c r="A16" s="352" t="s">
        <v>150</v>
      </c>
      <c r="B16" s="353"/>
    </row>
    <row r="17" spans="1:2" x14ac:dyDescent="0.2">
      <c r="A17" s="367" t="s">
        <v>170</v>
      </c>
      <c r="B17" s="368"/>
    </row>
    <row r="18" spans="1:2" x14ac:dyDescent="0.2">
      <c r="A18" s="369" t="s">
        <v>148</v>
      </c>
      <c r="B18" s="368"/>
    </row>
    <row r="19" spans="1:2" x14ac:dyDescent="0.2">
      <c r="A19" s="369" t="s">
        <v>149</v>
      </c>
      <c r="B19" s="368"/>
    </row>
    <row r="20" spans="1:2" x14ac:dyDescent="0.2">
      <c r="A20" s="316"/>
      <c r="B20" s="317"/>
    </row>
    <row r="21" spans="1:2" x14ac:dyDescent="0.2">
      <c r="A21" s="370" t="s">
        <v>172</v>
      </c>
      <c r="B21" s="371"/>
    </row>
    <row r="22" spans="1:2" x14ac:dyDescent="0.2">
      <c r="A22" s="372" t="s">
        <v>171</v>
      </c>
      <c r="B22" s="373"/>
    </row>
    <row r="23" spans="1:2" x14ac:dyDescent="0.2">
      <c r="A23" s="374" t="s">
        <v>167</v>
      </c>
      <c r="B23" s="375"/>
    </row>
    <row r="24" spans="1:2" x14ac:dyDescent="0.2">
      <c r="A24" s="356" t="s">
        <v>168</v>
      </c>
      <c r="B24" s="357"/>
    </row>
    <row r="25" spans="1:2" x14ac:dyDescent="0.2">
      <c r="A25" s="358" t="s">
        <v>164</v>
      </c>
      <c r="B25" s="359"/>
    </row>
    <row r="26" spans="1:2" x14ac:dyDescent="0.2">
      <c r="A26" s="358" t="s">
        <v>165</v>
      </c>
      <c r="B26" s="360"/>
    </row>
    <row r="27" spans="1:2" ht="13.5" thickBot="1" x14ac:dyDescent="0.25">
      <c r="A27" s="361" t="s">
        <v>166</v>
      </c>
      <c r="B27" s="362"/>
    </row>
  </sheetData>
  <mergeCells count="21">
    <mergeCell ref="A2:B2"/>
    <mergeCell ref="A24:B24"/>
    <mergeCell ref="A25:B25"/>
    <mergeCell ref="A26:B26"/>
    <mergeCell ref="A27:B27"/>
    <mergeCell ref="A11:B11"/>
    <mergeCell ref="A10:B10"/>
    <mergeCell ref="A9:B9"/>
    <mergeCell ref="A17:B17"/>
    <mergeCell ref="A18:B18"/>
    <mergeCell ref="A19:B19"/>
    <mergeCell ref="A21:B21"/>
    <mergeCell ref="A22:B22"/>
    <mergeCell ref="A23:B23"/>
    <mergeCell ref="A4:B4"/>
    <mergeCell ref="A5:B5"/>
    <mergeCell ref="A6:B6"/>
    <mergeCell ref="A7:B7"/>
    <mergeCell ref="A8:B8"/>
    <mergeCell ref="A16:B16"/>
    <mergeCell ref="A3:B3"/>
  </mergeCells>
  <pageMargins left="0.7" right="0.7" top="0.75" bottom="0.75" header="0.3" footer="0.3"/>
  <pageSetup scale="88" orientation="portrait" verticalDpi="597"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B304A49F37C34E8970C782B8E90B93" ma:contentTypeVersion="13" ma:contentTypeDescription="Create a new document." ma:contentTypeScope="" ma:versionID="200ab9647f8b237c9dd4563d3191b683">
  <xsd:schema xmlns:xsd="http://www.w3.org/2001/XMLSchema" xmlns:xs="http://www.w3.org/2001/XMLSchema" xmlns:p="http://schemas.microsoft.com/office/2006/metadata/properties" xmlns:ns3="9cd61762-eb31-4f97-960e-d93285c8fe32" xmlns:ns4="6af99b51-ced6-4e12-ba9b-a67e5b7e5cfb" targetNamespace="http://schemas.microsoft.com/office/2006/metadata/properties" ma:root="true" ma:fieldsID="9e3928720c965b360c91551d02270430" ns3:_="" ns4:_="">
    <xsd:import namespace="9cd61762-eb31-4f97-960e-d93285c8fe32"/>
    <xsd:import namespace="6af99b51-ced6-4e12-ba9b-a67e5b7e5cf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d61762-eb31-4f97-960e-d93285c8fe3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f99b51-ced6-4e12-ba9b-a67e5b7e5cf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EEA498-C38E-423E-84B0-B6DF7C3004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d61762-eb31-4f97-960e-d93285c8fe32"/>
    <ds:schemaRef ds:uri="6af99b51-ced6-4e12-ba9b-a67e5b7e5c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5288C1-236F-435A-9F26-195F6C044424}">
  <ds:schemaRefs>
    <ds:schemaRef ds:uri="http://schemas.microsoft.com/sharepoint/v3/contenttype/forms"/>
  </ds:schemaRefs>
</ds:datastoreItem>
</file>

<file path=customXml/itemProps3.xml><?xml version="1.0" encoding="utf-8"?>
<ds:datastoreItem xmlns:ds="http://schemas.openxmlformats.org/officeDocument/2006/customXml" ds:itemID="{C7C274C7-C6E6-411D-A060-42C0455ACA71}">
  <ds:schemaRefs>
    <ds:schemaRef ds:uri="6af99b51-ced6-4e12-ba9b-a67e5b7e5cfb"/>
    <ds:schemaRef ds:uri="http://purl.org/dc/terms/"/>
    <ds:schemaRef ds:uri="http://schemas.microsoft.com/office/2006/documentManagement/types"/>
    <ds:schemaRef ds:uri="http://www.w3.org/XML/1998/namespace"/>
    <ds:schemaRef ds:uri="http://schemas.microsoft.com/office/infopath/2007/PartnerControls"/>
    <ds:schemaRef ds:uri="http://purl.org/dc/dcmitype/"/>
    <ds:schemaRef ds:uri="http://purl.org/dc/elements/1.1/"/>
    <ds:schemaRef ds:uri="http://schemas.openxmlformats.org/package/2006/metadata/core-properties"/>
    <ds:schemaRef ds:uri="9cd61762-eb31-4f97-960e-d93285c8fe32"/>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Input Data</vt:lpstr>
      <vt:lpstr>Coaches</vt:lpstr>
      <vt:lpstr>Game Report</vt:lpstr>
      <vt:lpstr>FrontGameCard</vt:lpstr>
      <vt:lpstr>RefBack</vt:lpstr>
      <vt:lpstr>PA</vt:lpstr>
      <vt:lpstr>Clock Operator</vt:lpstr>
      <vt:lpstr>Coaches!Print_Area</vt:lpstr>
      <vt:lpstr>FrontGameCard!Print_Area</vt:lpstr>
      <vt:lpstr>'Game Report'!Print_Area</vt:lpstr>
      <vt:lpstr>RefBack!Print_Area</vt:lpstr>
    </vt:vector>
  </TitlesOfParts>
  <Company>Agricultural &amp; Food Policy Center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jsartwel</dc:creator>
  <cp:lastModifiedBy>Brandon Shields</cp:lastModifiedBy>
  <cp:lastPrinted>2019-08-30T14:54:30Z</cp:lastPrinted>
  <dcterms:created xsi:type="dcterms:W3CDTF">2005-08-30T21:31:46Z</dcterms:created>
  <dcterms:modified xsi:type="dcterms:W3CDTF">2019-08-30T16:18:08Z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0x0101008FB304A49F37C34E8970C782B8E90B93</vt:lpwstr>
  </property>
</Properties>
</file>